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Crew" sheetId="2" state="visible" r:id="rId4"/>
    <sheet name="Timesheet" sheetId="3" state="visible" r:id="rId5"/>
    <sheet name="By person" sheetId="4" state="visible" r:id="rId6"/>
    <sheet name="By job" sheetId="5" state="visible" r:id="rId7"/>
    <sheet name="Xero and MYOB" sheetId="6" state="visible" r:id="rId8"/>
    <sheet name="Sample week" sheetId="7" state="visible" r:id="rId9"/>
    <sheet name="Sample by person" sheetId="8" state="visible" r:id="rId10"/>
    <sheet name="Sample by job" sheetId="9" state="visible" r:id="rId11"/>
  </sheets>
  <definedNames>
    <definedName function="false" hidden="false" localSheetId="6" name="_xlnm.Print_Titles" vbProcedure="false">'Sample week'!$4:$4</definedName>
    <definedName function="false" hidden="false" localSheetId="2" name="_xlnm.Print_Titles" vbProcedure="false">Timesheet!$4:$4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<sst xmlns="http://schemas.openxmlformats.org/spreadsheetml/2006/main" count="237" uniqueCount="105">
  <si>
    <t xml:space="preserve">Crew timesheet: payroll hours and job hours</t>
  </si>
  <si>
    <t xml:space="preserve">Works Better (worksbetter.ai), 31 October 2026. For a crew paid through Xero Payroll or MYOB. General information, not payroll, tax or legal advice.</t>
  </si>
  <si>
    <t xml:space="preserve">What it does</t>
  </si>
  <si>
    <t xml:space="preserve">Payroll pays every hour a person worked. Job cost needs the hours that belong to each job. This workbook keeps both totals from one timesheet, so you can see the hours that reach payroll and not a job.</t>
  </si>
  <si>
    <t xml:space="preserve">Timesheet: one row per person per day (add a second row if the day is split across two jobs). Enter the job number, start, finish, break in minutes, Job or Non-job, and the approver. Hours worked is finish less start less break, and overnight shifts are handled.</t>
  </si>
  <si>
    <t xml:space="preserve">By person: payroll hours per person, split into hours on a job number, hours on a job row with no job number, and non-job hours (yard, workshop, training, travel). Take the payroll hours to your pay run check.</t>
  </si>
  <si>
    <t xml:space="preserve">By job: job hours and job cost for each job, with an optional quoted-hours column so you can see an overrun while the job is open. A line at the foot shows any job hours with no usable job number.</t>
  </si>
  <si>
    <t xml:space="preserve">Check column on Timesheet: flags a missing name, start or finish, Job or Non-job choice, job number or approver. Clear every flag before the pay run.</t>
  </si>
  <si>
    <t xml:space="preserve">Each week</t>
  </si>
  <si>
    <t xml:space="preserve">1. Crew: enter each person and their loaded cost per hour (wages, leave, super and on-costs). Replace the sample rates.</t>
  </si>
  <si>
    <t xml:space="preserve">2. By job: list your job numbers and, if you have them, the hours quoted for each job.</t>
  </si>
  <si>
    <t xml:space="preserve">3. Timesheet: one row per person per day. Yellow cells are for you to fill in. Grey cells are formulas: leave them alone.</t>
  </si>
  <si>
    <t xml:space="preserve">4. Clear the Check column. Fix the flagged rows first.</t>
  </si>
  <si>
    <t xml:space="preserve">5. By person: match each person's payroll hours to their approved timesheet in Xero or MYOB before you approve the pay run.</t>
  </si>
  <si>
    <t xml:space="preserve">6. Read the three Yes or No checks on By person and the one on By job. Aim for Yes on all four before the pay run.</t>
  </si>
  <si>
    <t xml:space="preserve">7. Take hours and cost by job from By job to your weekly job cost check.</t>
  </si>
  <si>
    <t xml:space="preserve">The sample sheets</t>
  </si>
  <si>
    <t xml:space="preserve">Sample week, Sample by person and Sample by job show four crew on two jobs for Monday 19 to Friday 23 October 2026. Every name, job number, quote, rate and hour is sample data, not a real business. One job row has no job number and is flagged on purpose, so the Sample checks for flagged rows and for job hours with no job number read No.</t>
  </si>
  <si>
    <t xml:space="preserve">Sample totals: 150.5 payroll hours; 143.5 on a job number; 3.0 on a job row with no job number; 4.0 non-job.</t>
  </si>
  <si>
    <t xml:space="preserve">What it does not do</t>
  </si>
  <si>
    <t xml:space="preserve">It does not connect to Xero or MYOB, and it does not enter, change or approve anything in them. A person approves timesheets and pay runs in your payroll software. See the Xero and MYOB sheet.</t>
  </si>
  <si>
    <t xml:space="preserve">It does not decide pay. Award rates, overtime, leave and loadings stay in your payroll software.</t>
  </si>
  <si>
    <t xml:space="preserve">Crew</t>
  </si>
  <si>
    <t xml:space="preserve">Enter each person exactly as you will type them on Timesheet. Loaded cost per hour is wages plus leave, super and other on-costs. It is used for job cost only. Up to 20 people.</t>
  </si>
  <si>
    <t xml:space="preserve">Name</t>
  </si>
  <si>
    <t xml:space="preserve">Role</t>
  </si>
  <si>
    <t xml:space="preserve">Loaded cost per hour (A$)</t>
  </si>
  <si>
    <t xml:space="preserve">Note</t>
  </si>
  <si>
    <t xml:space="preserve">Crew timesheet: one row per person per day</t>
  </si>
  <si>
    <t xml:space="preserve">Enter Start, Finish and Break (minutes). Hours are worked out for you. Choose Job (with a job number) or Non-job. Clear every Check message before the pay run. Yellow cells are yours; grey cells are formulas.</t>
  </si>
  <si>
    <t xml:space="preserve">Date</t>
  </si>
  <si>
    <t xml:space="preserve">Person</t>
  </si>
  <si>
    <t xml:space="preserve">Job no.</t>
  </si>
  <si>
    <t xml:space="preserve">Start</t>
  </si>
  <si>
    <t xml:space="preserve">Finish</t>
  </si>
  <si>
    <t xml:space="preserve">Break (min)</t>
  </si>
  <si>
    <t xml:space="preserve">Hours worked</t>
  </si>
  <si>
    <t xml:space="preserve">Job or non-job</t>
  </si>
  <si>
    <t xml:space="preserve">Approver</t>
  </si>
  <si>
    <t xml:space="preserve">Job hours</t>
  </si>
  <si>
    <t xml:space="preserve">Non-job hours</t>
  </si>
  <si>
    <t xml:space="preserve">Labour cost (A$)</t>
  </si>
  <si>
    <t xml:space="preserve">Job cost (A$)</t>
  </si>
  <si>
    <t xml:space="preserve">Check</t>
  </si>
  <si>
    <t xml:space="preserve">Weekly totals by person: payroll hours</t>
  </si>
  <si>
    <t xml:space="preserve">Payroll hours are every hour to pay. They split into job hours and non-job hours. Job hours split again into those with a job number and those without. Use one copy of this workbook for each pay period.</t>
  </si>
  <si>
    <t xml:space="preserve">Payroll hours</t>
  </si>
  <si>
    <t xml:space="preserve">On a job number</t>
  </si>
  <si>
    <t xml:space="preserve">Job row, no job number</t>
  </si>
  <si>
    <t xml:space="preserve">Rows flagged</t>
  </si>
  <si>
    <t xml:space="preserve">Total</t>
  </si>
  <si>
    <t xml:space="preserve">Where the payroll hours went</t>
  </si>
  <si>
    <t xml:space="preserve">Payroll hours (every hour to pay)</t>
  </si>
  <si>
    <t xml:space="preserve">On a job, with a job number</t>
  </si>
  <si>
    <t xml:space="preserve">On a job, but no job number</t>
  </si>
  <si>
    <t xml:space="preserve">Non-job (yard, workshop, training, travel)</t>
  </si>
  <si>
    <t xml:space="preserve">Check: payroll hours = job hours + non-job hours</t>
  </si>
  <si>
    <t xml:space="preserve">Check: every Timesheet hour belongs to a person above</t>
  </si>
  <si>
    <t xml:space="preserve">Check: no row flagged on Timesheet</t>
  </si>
  <si>
    <t xml:space="preserve">Weekly totals by job: job hours and job cost</t>
  </si>
  <si>
    <t xml:space="preserve">Type each job number in column A and, if you have them, the hours you quoted in column C. Job cost is hours on Job rows times each person's loaded cost per hour from Crew.</t>
  </si>
  <si>
    <t xml:space="preserve">Job name</t>
  </si>
  <si>
    <t xml:space="preserve">Quoted hours (optional)</t>
  </si>
  <si>
    <t xml:space="preserve">Over (+) or under (-) quote</t>
  </si>
  <si>
    <t xml:space="preserve">Rows</t>
  </si>
  <si>
    <t xml:space="preserve">(no job no., or not on the list above)</t>
  </si>
  <si>
    <t xml:space="preserve">Fix these rows on Timesheet</t>
  </si>
  <si>
    <t xml:space="preserve">Check: no job hours without a job number</t>
  </si>
  <si>
    <t xml:space="preserve">Using the totals with Xero Payroll or MYOB</t>
  </si>
  <si>
    <t xml:space="preserve">Vendor statements below are quoted from each vendor's own help or product pages, read on 31 October 2026. They are not tested in your software. Check your own plan and version.</t>
  </si>
  <si>
    <t xml:space="preserve">Xero Payroll</t>
  </si>
  <si>
    <t xml:space="preserve">1. Match the pay run. Before you approve, compare each person's Payroll hours on By person with their timesheet in Xero. Xero's payroll timesheet page (xero.com/au/accounting-software/payroll/timesheet/) says: "Anyone with payroll admin can fix errors on their employees' timesheets before they approve them for payroll." It also says: "Timesheets are automatically included in your pay runs".</t>
  </si>
  <si>
    <t xml:space="preserve">2. Job hours. The same Xero page says: "Just use a new timesheet for each project to track the hours spent on each project." Hours still need a job on each timesheet, and a timesheet holds hours, not cost per job. Xero Projects adds time tools: Xero's Projects page (xero.com/au/accounting-software/track-projects/) says project tracking "is included in the Ultimate plan for up to 10 people". Use By job to check the hours against each job in Xero.</t>
  </si>
  <si>
    <t xml:space="preserve">3. A correction in Xero is not a correction here. If someone changes hours in Xero when they approve, change the same row on Timesheet so By person and By job still match the pay run.</t>
  </si>
  <si>
    <t xml:space="preserve">MYOB</t>
  </si>
  <si>
    <t xml:space="preserve">1. Match the pay run. MYOB's help for MYOB Business timesheets (myob.com/au/support/myob-business/payroll/timesheets) says employees can submit timesheets in the MYOB Team app. Its FAQ gives two reasons hours go wrong in a pay: timesheet dates that do not match the pay run dates, and hours that are also entered in the employee's standard pay.</t>
  </si>
  <si>
    <t xml:space="preserve">2. Job hours. The same help says: "If required, choose (or create) the Job assigned to the employee." MYOB's Jobs help (myob.com/au/support/myob-business/projects/jobs) says that in Australia you can assign jobs to pay items in a pay run. Use the same job numbers on this workbook as in MYOB, so By job lines up with MYOB's job reports.</t>
  </si>
  <si>
    <t xml:space="preserve">3. Start and finish times. MYOB says the start and stop times you enter are "for your records and won't affect the calculated Total hours value". This workbook shows hours as decimals (30 minutes is 0.5 hours), which is how MYOB asks for minutes.</t>
  </si>
  <si>
    <t xml:space="preserve">The browser and desktop versions of MYOB differ. Check the steps for yours.</t>
  </si>
  <si>
    <t xml:space="preserve">Records</t>
  </si>
  <si>
    <t xml:space="preserve">The Fair Work Regulations 2009 (Chapter 3, Part 3-6, Division 3, Subdivision 1) say these records "are required to be kept by employers for 7 years". Where an overtime penalty rate or loading must be paid, regulation 3.34 asks for the overtime hours worked each day, or when overtime started and ended. Your award or agreement may ask for more. Check the current Regulations and your award.</t>
  </si>
  <si>
    <t xml:space="preserve">SAMPLE WEEK: four crew, two jobs (sample data, not a real week)</t>
  </si>
  <si>
    <t xml:space="preserve">SAMPLE: every name, job, quote, rate and hour here is sample data. One row is flagged on purpose: a Job row with no job number. The sample crew and rates are in columns Q to S.</t>
  </si>
  <si>
    <t xml:space="preserve">SAMPLE crew and rates</t>
  </si>
  <si>
    <t xml:space="preserve">Sample Tom</t>
  </si>
  <si>
    <t xml:space="preserve">J-1041</t>
  </si>
  <si>
    <t xml:space="preserve">Job</t>
  </si>
  <si>
    <t xml:space="preserve">Office</t>
  </si>
  <si>
    <t xml:space="preserve">Electrician</t>
  </si>
  <si>
    <t xml:space="preserve">Sample Ana</t>
  </si>
  <si>
    <t xml:space="preserve">J-1042</t>
  </si>
  <si>
    <t xml:space="preserve">Carpenter</t>
  </si>
  <si>
    <t xml:space="preserve">Sample Ravi</t>
  </si>
  <si>
    <t xml:space="preserve">Labourer</t>
  </si>
  <si>
    <t xml:space="preserve">Sample Lee</t>
  </si>
  <si>
    <t xml:space="preserve">Apprentice</t>
  </si>
  <si>
    <t xml:space="preserve">Non-job</t>
  </si>
  <si>
    <t xml:space="preserve">Yard and workshop</t>
  </si>
  <si>
    <t xml:space="preserve">Job number not written down</t>
  </si>
  <si>
    <t xml:space="preserve">SAMPLE: weekly totals by person (payroll hours)</t>
  </si>
  <si>
    <t xml:space="preserve">SAMPLE: totals for the sample week, 19 to 23 October 2026. Payroll hours split into job hours (with and without a job number) and non-job hours.</t>
  </si>
  <si>
    <t xml:space="preserve">SAMPLE: weekly totals by job (job hours and job cost)</t>
  </si>
  <si>
    <t xml:space="preserve">SAMPLE: the quoted hours are sample numbers. The line at the foot is the 3.0 hours on a Job row with no job number, so the check reads No on purpose.</t>
  </si>
  <si>
    <t xml:space="preserve">Sample: bathroom refit</t>
  </si>
  <si>
    <t xml:space="preserve">Sample: deck and fence</t>
  </si>
</sst>
</file>

<file path=xl/styles.xml><?xml version="1.0" encoding="utf-8"?>
<styleSheet xmlns="http://schemas.openxmlformats.org/spreadsheetml/2006/main">
  <numFmts count="11">
    <numFmt numFmtId="164" formatCode="General"/>
    <numFmt numFmtId="165" formatCode="#,##0.00"/>
    <numFmt numFmtId="166" formatCode="ddd\ d\ mmm\ yyyy"/>
    <numFmt numFmtId="167" formatCode="h:mm"/>
    <numFmt numFmtId="168" formatCode="0.00;\-0.00;0.00"/>
    <numFmt numFmtId="169" formatCode="0.00;\-0.00;;@"/>
    <numFmt numFmtId="170" formatCode="#,##0.00;\-#,##0.00;;@"/>
    <numFmt numFmtId="171" formatCode="0.0"/>
    <numFmt numFmtId="172" formatCode="#,##0"/>
    <numFmt numFmtId="173" formatCode="0"/>
    <numFmt numFmtId="174" formatCode="\+0.0;\-0.0;0.0"/>
  </numFmts>
  <fonts count="8">
    <font>
      <sz val="11"/>
      <color theme="1"/>
      <name val="Calibri"/>
      <family val="2"/>
      <charset val="1"/>
    </font>
    <font>
      <sz val="10"/>
      <name val="Arial"/>
      <family val="0"/>
    </font>
    <font>
      <sz val="10"/>
      <name val="Arial"/>
      <family val="0"/>
    </font>
    <font>
      <sz val="10"/>
      <name val="Arial"/>
      <family val="0"/>
    </font>
    <font>
      <b val="true"/>
      <sz val="15"/>
      <name val="Cambria"/>
      <family val="0"/>
      <charset val="1"/>
    </font>
    <font>
      <i val="true"/>
      <sz val="11"/>
      <color rgb="FF555555"/>
      <name val="Cambria"/>
      <family val="0"/>
      <charset val="1"/>
    </font>
    <font>
      <b val="true"/>
      <sz val="11"/>
      <color rgb="FFFFFFFF"/>
      <name val="Cambria"/>
      <family val="0"/>
      <charset val="1"/>
    </font>
    <font>
      <b val="true"/>
      <sz val="11"/>
      <name val="Cambria"/>
      <family val="0"/>
      <charset val="1"/>
    </font>
  </fonts>
  <fills count="6">
    <fill>
      <patternFill patternType="none"/>
    </fill>
    <fill>
      <patternFill patternType="gray125"/>
    </fill>
    <fill>
      <patternFill patternType="solid">
        <fgColor rgb="FF1F1F1F"/>
        <bgColor rgb="FF333300"/>
      </patternFill>
    </fill>
    <fill>
      <patternFill patternType="solid">
        <fgColor rgb="FFFFF4CC"/>
        <bgColor rgb="FFF2F2F2"/>
      </patternFill>
    </fill>
    <fill>
      <patternFill patternType="solid">
        <fgColor rgb="FFF2F2F2"/>
        <bgColor rgb="FFFFFFFF"/>
      </patternFill>
    </fill>
    <fill>
      <patternFill patternType="solid">
        <fgColor rgb="FFFFB000"/>
        <bgColor rgb="FFFFCC00"/>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69" fontId="0" fillId="4" borderId="1" xfId="0" applyFont="false" applyBorder="true" applyAlignment="false" applyProtection="false">
      <alignment horizontal="general" vertical="bottom" textRotation="0" wrapText="false" indent="0" shrinkToFit="false"/>
      <protection locked="true" hidden="false"/>
    </xf>
    <xf numFmtId="170" fontId="0" fillId="4"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71" fontId="0" fillId="4" borderId="1" xfId="0" applyFont="false" applyBorder="true" applyAlignment="false" applyProtection="false">
      <alignment horizontal="general" vertical="bottom" textRotation="0" wrapText="false" indent="0" shrinkToFit="false"/>
      <protection locked="true" hidden="false"/>
    </xf>
    <xf numFmtId="172" fontId="0" fillId="4" borderId="1" xfId="0" applyFont="fals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71" fontId="7" fillId="0" borderId="1" xfId="0" applyFont="true" applyBorder="true" applyAlignment="false" applyProtection="false">
      <alignment horizontal="general" vertical="bottom" textRotation="0" wrapText="false" indent="0" shrinkToFit="false"/>
      <protection locked="true" hidden="false"/>
    </xf>
    <xf numFmtId="172" fontId="7" fillId="0" borderId="1" xfId="0" applyFont="true" applyBorder="true" applyAlignment="false" applyProtection="false">
      <alignment horizontal="general" vertical="bottom" textRotation="0" wrapText="false" indent="0" shrinkToFit="false"/>
      <protection locked="true" hidden="false"/>
    </xf>
    <xf numFmtId="173" fontId="7"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71" fontId="0" fillId="0" borderId="1" xfId="0" applyFont="false" applyBorder="true" applyAlignment="false" applyProtection="false">
      <alignment horizontal="general" vertical="bottom" textRotation="0" wrapText="false" indent="0" shrinkToFit="false"/>
      <protection locked="true" hidden="false"/>
    </xf>
    <xf numFmtId="174" fontId="0" fillId="4" borderId="1" xfId="0" applyFont="false" applyBorder="true" applyAlignment="false" applyProtection="false">
      <alignment horizontal="general" vertical="bottom" textRotation="0" wrapText="fals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true" applyBorder="true" applyAlignment="true" applyProtection="false">
      <alignment horizontal="general" vertical="top" textRotation="0" wrapText="true" indent="0" shrinkToFit="false"/>
      <protection locked="true" hidden="false"/>
    </xf>
    <xf numFmtId="164" fontId="0"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b val="1"/>
        <color rgb="FF7A2E00"/>
      </font>
      <fill>
        <patternFill>
          <bgColor rgb="FFFFD9B3"/>
        </patternFill>
      </fill>
    </dxf>
    <dxf>
      <fill>
        <patternFill>
          <bgColor rgb="FFD9EAD3"/>
        </patternFill>
      </fill>
    </dxf>
    <dxf>
      <fill>
        <patternFill>
          <bgColor rgb="FFF4CC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4CC"/>
      <rgbColor rgb="FFF2F2F2"/>
      <rgbColor rgb="FF660066"/>
      <rgbColor rgb="FFFF8080"/>
      <rgbColor rgb="FF0066CC"/>
      <rgbColor rgb="FFF4CCCC"/>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D9B3"/>
      <rgbColor rgb="FF3366FF"/>
      <rgbColor rgb="FF33CCCC"/>
      <rgbColor rgb="FF99CC00"/>
      <rgbColor rgb="FFFFCC00"/>
      <rgbColor rgb="FFFFB000"/>
      <rgbColor rgb="FFFF6600"/>
      <rgbColor rgb="FF555555"/>
      <rgbColor rgb="FF969696"/>
      <rgbColor rgb="FF003366"/>
      <rgbColor rgb="FF339966"/>
      <rgbColor rgb="FF003300"/>
      <rgbColor rgb="FF333300"/>
      <rgbColor rgb="FF7A2E00"/>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8.55" hidden="false" customHeight="false" outlineLevel="0" collapsed="false">
      <c r="A1" s="1" t="s">
        <v>0</v>
      </c>
    </row>
    <row r="3" customFormat="false" ht="36" hidden="false" customHeight="true" outlineLevel="0" collapsed="false">
      <c r="A3" s="2" t="s">
        <v>1</v>
      </c>
    </row>
    <row r="4" customFormat="false" ht="19.5" hidden="false" customHeight="true" outlineLevel="0" collapsed="false">
      <c r="A4" s="3" t="s">
        <v>2</v>
      </c>
    </row>
    <row r="5" customFormat="false" ht="31.5" hidden="false" customHeight="true" outlineLevel="0" collapsed="false">
      <c r="A5" s="4" t="s">
        <v>3</v>
      </c>
    </row>
    <row r="6" customFormat="false" ht="48" hidden="false" customHeight="true" outlineLevel="0" collapsed="false">
      <c r="A6" s="4" t="s">
        <v>4</v>
      </c>
    </row>
    <row r="7" customFormat="false" ht="31.5" hidden="false" customHeight="true" outlineLevel="0" collapsed="false">
      <c r="A7" s="4" t="s">
        <v>5</v>
      </c>
    </row>
    <row r="8" customFormat="false" ht="31.5" hidden="false" customHeight="true" outlineLevel="0" collapsed="false">
      <c r="A8" s="4" t="s">
        <v>6</v>
      </c>
    </row>
    <row r="9" customFormat="false" ht="31.5" hidden="false" customHeight="true" outlineLevel="0" collapsed="false">
      <c r="A9" s="4" t="s">
        <v>7</v>
      </c>
    </row>
    <row r="10" customFormat="false" ht="19.5" hidden="false" customHeight="true" outlineLevel="0" collapsed="false">
      <c r="A10" s="3" t="s">
        <v>8</v>
      </c>
    </row>
    <row r="11" customFormat="false" ht="31.5" hidden="false" customHeight="true" outlineLevel="0" collapsed="false">
      <c r="A11" s="4" t="s">
        <v>9</v>
      </c>
    </row>
    <row r="12" customFormat="false" ht="15.75" hidden="false" customHeight="true" outlineLevel="0" collapsed="false">
      <c r="A12" s="4" t="s">
        <v>10</v>
      </c>
    </row>
    <row r="13" customFormat="false" ht="31.5" hidden="false" customHeight="true" outlineLevel="0" collapsed="false">
      <c r="A13" s="4" t="s">
        <v>11</v>
      </c>
    </row>
    <row r="14" customFormat="false" ht="15.75" hidden="false" customHeight="true" outlineLevel="0" collapsed="false">
      <c r="A14" s="4" t="s">
        <v>12</v>
      </c>
    </row>
    <row r="15" customFormat="false" ht="31.5" hidden="false" customHeight="true" outlineLevel="0" collapsed="false">
      <c r="A15" s="4" t="s">
        <v>13</v>
      </c>
    </row>
    <row r="16" customFormat="false" ht="15.75" hidden="false" customHeight="true" outlineLevel="0" collapsed="false">
      <c r="A16" s="4" t="s">
        <v>14</v>
      </c>
    </row>
    <row r="17" customFormat="false" ht="15.75" hidden="false" customHeight="true" outlineLevel="0" collapsed="false">
      <c r="A17" s="4" t="s">
        <v>15</v>
      </c>
    </row>
    <row r="18" customFormat="false" ht="19.5" hidden="false" customHeight="true" outlineLevel="0" collapsed="false">
      <c r="A18" s="3" t="s">
        <v>16</v>
      </c>
    </row>
    <row r="19" customFormat="false" ht="48" hidden="false" customHeight="true" outlineLevel="0" collapsed="false">
      <c r="A19" s="4" t="s">
        <v>17</v>
      </c>
    </row>
    <row r="20" customFormat="false" ht="15.75" hidden="false" customHeight="true" outlineLevel="0" collapsed="false">
      <c r="A20" s="4" t="s">
        <v>18</v>
      </c>
    </row>
    <row r="21" customFormat="false" ht="19.5" hidden="false" customHeight="true" outlineLevel="0" collapsed="false">
      <c r="A21" s="3" t="s">
        <v>19</v>
      </c>
    </row>
    <row r="22" customFormat="false" ht="31.5" hidden="false" customHeight="true" outlineLevel="0" collapsed="false">
      <c r="A22" s="4" t="s">
        <v>20</v>
      </c>
    </row>
    <row r="23" customFormat="false" ht="15.75" hidden="false" customHeight="true" outlineLevel="0" collapsed="false">
      <c r="A23" s="4"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22"/>
    <col collapsed="false" customWidth="true" hidden="false" outlineLevel="0" max="3" min="3" style="0" width="24"/>
    <col collapsed="false" customWidth="true" hidden="false" outlineLevel="0" max="4" min="4" style="0" width="40"/>
  </cols>
  <sheetData>
    <row r="1" customFormat="false" ht="18.55" hidden="false" customHeight="false" outlineLevel="0" collapsed="false">
      <c r="A1" s="1" t="s">
        <v>22</v>
      </c>
    </row>
    <row r="2" customFormat="false" ht="48" hidden="false" customHeight="true" outlineLevel="0" collapsed="false">
      <c r="A2" s="5" t="s">
        <v>23</v>
      </c>
      <c r="B2" s="5"/>
      <c r="C2" s="5"/>
      <c r="D2" s="5"/>
    </row>
    <row r="4" customFormat="false" ht="33.75" hidden="false" customHeight="true" outlineLevel="0" collapsed="false">
      <c r="A4" s="6" t="s">
        <v>24</v>
      </c>
      <c r="B4" s="6" t="s">
        <v>25</v>
      </c>
      <c r="C4" s="6" t="s">
        <v>26</v>
      </c>
      <c r="D4" s="6" t="s">
        <v>27</v>
      </c>
    </row>
    <row r="5" customFormat="false" ht="15" hidden="false" customHeight="false" outlineLevel="0" collapsed="false">
      <c r="A5" s="7"/>
      <c r="B5" s="7"/>
      <c r="C5" s="8"/>
      <c r="D5" s="7"/>
    </row>
    <row r="6" customFormat="false" ht="15" hidden="false" customHeight="false" outlineLevel="0" collapsed="false">
      <c r="A6" s="7"/>
      <c r="B6" s="7"/>
      <c r="C6" s="8"/>
      <c r="D6" s="7"/>
    </row>
    <row r="7" customFormat="false" ht="15" hidden="false" customHeight="false" outlineLevel="0" collapsed="false">
      <c r="A7" s="7"/>
      <c r="B7" s="7"/>
      <c r="C7" s="8"/>
      <c r="D7" s="7"/>
    </row>
    <row r="8" customFormat="false" ht="15" hidden="false" customHeight="false" outlineLevel="0" collapsed="false">
      <c r="A8" s="7"/>
      <c r="B8" s="7"/>
      <c r="C8" s="8"/>
      <c r="D8" s="7"/>
    </row>
    <row r="9" customFormat="false" ht="15" hidden="false" customHeight="false" outlineLevel="0" collapsed="false">
      <c r="A9" s="7"/>
      <c r="B9" s="7"/>
      <c r="C9" s="8"/>
      <c r="D9" s="7"/>
    </row>
    <row r="10" customFormat="false" ht="15" hidden="false" customHeight="false" outlineLevel="0" collapsed="false">
      <c r="A10" s="7"/>
      <c r="B10" s="7"/>
      <c r="C10" s="8"/>
      <c r="D10" s="7"/>
    </row>
    <row r="11" customFormat="false" ht="15" hidden="false" customHeight="false" outlineLevel="0" collapsed="false">
      <c r="A11" s="7"/>
      <c r="B11" s="7"/>
      <c r="C11" s="8"/>
      <c r="D11" s="7"/>
    </row>
    <row r="12" customFormat="false" ht="15" hidden="false" customHeight="false" outlineLevel="0" collapsed="false">
      <c r="A12" s="7"/>
      <c r="B12" s="7"/>
      <c r="C12" s="8"/>
      <c r="D12" s="7"/>
    </row>
    <row r="13" customFormat="false" ht="15" hidden="false" customHeight="false" outlineLevel="0" collapsed="false">
      <c r="A13" s="7"/>
      <c r="B13" s="7"/>
      <c r="C13" s="8"/>
      <c r="D13" s="7"/>
    </row>
    <row r="14" customFormat="false" ht="15" hidden="false" customHeight="false" outlineLevel="0" collapsed="false">
      <c r="A14" s="7"/>
      <c r="B14" s="7"/>
      <c r="C14" s="8"/>
      <c r="D14" s="7"/>
    </row>
    <row r="15" customFormat="false" ht="15" hidden="false" customHeight="false" outlineLevel="0" collapsed="false">
      <c r="A15" s="7"/>
      <c r="B15" s="7"/>
      <c r="C15" s="8"/>
      <c r="D15" s="7"/>
    </row>
    <row r="16" customFormat="false" ht="15" hidden="false" customHeight="false" outlineLevel="0" collapsed="false">
      <c r="A16" s="7"/>
      <c r="B16" s="7"/>
      <c r="C16" s="8"/>
      <c r="D16" s="7"/>
    </row>
    <row r="17" customFormat="false" ht="15" hidden="false" customHeight="false" outlineLevel="0" collapsed="false">
      <c r="A17" s="7"/>
      <c r="B17" s="7"/>
      <c r="C17" s="8"/>
      <c r="D17" s="7"/>
    </row>
    <row r="18" customFormat="false" ht="15" hidden="false" customHeight="false" outlineLevel="0" collapsed="false">
      <c r="A18" s="7"/>
      <c r="B18" s="7"/>
      <c r="C18" s="8"/>
      <c r="D18" s="7"/>
    </row>
    <row r="19" customFormat="false" ht="15" hidden="false" customHeight="false" outlineLevel="0" collapsed="false">
      <c r="A19" s="7"/>
      <c r="B19" s="7"/>
      <c r="C19" s="8"/>
      <c r="D19" s="7"/>
    </row>
    <row r="20" customFormat="false" ht="15" hidden="false" customHeight="false" outlineLevel="0" collapsed="false">
      <c r="A20" s="7"/>
      <c r="B20" s="7"/>
      <c r="C20" s="8"/>
      <c r="D20" s="7"/>
    </row>
    <row r="21" customFormat="false" ht="15" hidden="false" customHeight="false" outlineLevel="0" collapsed="false">
      <c r="A21" s="7"/>
      <c r="B21" s="7"/>
      <c r="C21" s="8"/>
      <c r="D21" s="7"/>
    </row>
    <row r="22" customFormat="false" ht="15" hidden="false" customHeight="false" outlineLevel="0" collapsed="false">
      <c r="A22" s="7"/>
      <c r="B22" s="7"/>
      <c r="C22" s="8"/>
      <c r="D22" s="7"/>
    </row>
    <row r="23" customFormat="false" ht="15" hidden="false" customHeight="false" outlineLevel="0" collapsed="false">
      <c r="A23" s="7"/>
      <c r="B23" s="7"/>
      <c r="C23" s="8"/>
      <c r="D23" s="7"/>
    </row>
    <row r="24" customFormat="false" ht="15" hidden="false" customHeight="false" outlineLevel="0" collapsed="false">
      <c r="A24" s="7"/>
      <c r="B24" s="7"/>
      <c r="C24" s="8"/>
      <c r="D24" s="7"/>
    </row>
    <row r="25" customFormat="false" ht="15" hidden="false" customHeight="false" outlineLevel="0" collapsed="false">
      <c r="A25" s="7"/>
      <c r="B25" s="7"/>
      <c r="C25" s="8"/>
      <c r="D25" s="7"/>
    </row>
    <row r="26" customFormat="false" ht="15" hidden="false" customHeight="false" outlineLevel="0" collapsed="false">
      <c r="A26" s="7"/>
      <c r="B26" s="7"/>
      <c r="C26" s="8"/>
      <c r="D26" s="7"/>
    </row>
    <row r="27" customFormat="false" ht="15" hidden="false" customHeight="false" outlineLevel="0" collapsed="false">
      <c r="A27" s="7"/>
      <c r="B27" s="7"/>
      <c r="C27" s="8"/>
      <c r="D27" s="7"/>
    </row>
    <row r="28" customFormat="false" ht="15" hidden="false" customHeight="false" outlineLevel="0" collapsed="false">
      <c r="A28" s="7"/>
      <c r="B28" s="7"/>
      <c r="C28" s="8"/>
      <c r="D28" s="7"/>
    </row>
  </sheetData>
  <mergeCells count="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16"/>
    <col collapsed="false" customWidth="true" hidden="false" outlineLevel="0" max="3" min="3" style="0" width="11"/>
    <col collapsed="false" customWidth="true" hidden="false" outlineLevel="0" max="5" min="4" style="0" width="9"/>
    <col collapsed="false" customWidth="true" hidden="false" outlineLevel="0" max="7" min="6" style="0" width="10"/>
    <col collapsed="false" customWidth="true" hidden="false" outlineLevel="0" max="9" min="8" style="0" width="12"/>
    <col collapsed="false" customWidth="true" hidden="false" outlineLevel="0" max="10" min="10" style="0" width="9"/>
    <col collapsed="false" customWidth="true" hidden="false" outlineLevel="0" max="11" min="11" style="0" width="10"/>
    <col collapsed="false" customWidth="true" hidden="false" outlineLevel="0" max="12" min="12" style="0" width="13"/>
    <col collapsed="false" customWidth="true" hidden="false" outlineLevel="0" max="13" min="13" style="0" width="12"/>
    <col collapsed="false" customWidth="true" hidden="false" outlineLevel="0" max="14" min="14" style="0" width="26"/>
    <col collapsed="false" customWidth="true" hidden="false" outlineLevel="0" max="15" min="15" style="0" width="30"/>
  </cols>
  <sheetData>
    <row r="1" customFormat="false" ht="18.55" hidden="false" customHeight="false" outlineLevel="0" collapsed="false">
      <c r="A1" s="1" t="s">
        <v>28</v>
      </c>
    </row>
    <row r="2" customFormat="false" ht="48" hidden="false" customHeight="true" outlineLevel="0" collapsed="false">
      <c r="A2" s="5" t="s">
        <v>29</v>
      </c>
      <c r="B2" s="5"/>
      <c r="C2" s="5"/>
      <c r="D2" s="5"/>
      <c r="E2" s="5"/>
      <c r="F2" s="5"/>
      <c r="G2" s="5"/>
      <c r="H2" s="5"/>
      <c r="I2" s="5"/>
      <c r="J2" s="5"/>
      <c r="K2" s="5"/>
      <c r="L2" s="5"/>
      <c r="M2" s="5"/>
      <c r="N2" s="5"/>
      <c r="O2" s="5"/>
    </row>
    <row r="4" customFormat="false" ht="33.75" hidden="false" customHeight="true" outlineLevel="0" collapsed="false">
      <c r="A4" s="6" t="s">
        <v>30</v>
      </c>
      <c r="B4" s="6" t="s">
        <v>31</v>
      </c>
      <c r="C4" s="6" t="s">
        <v>32</v>
      </c>
      <c r="D4" s="6" t="s">
        <v>33</v>
      </c>
      <c r="E4" s="6" t="s">
        <v>34</v>
      </c>
      <c r="F4" s="6" t="s">
        <v>35</v>
      </c>
      <c r="G4" s="6" t="s">
        <v>36</v>
      </c>
      <c r="H4" s="6" t="s">
        <v>37</v>
      </c>
      <c r="I4" s="6" t="s">
        <v>38</v>
      </c>
      <c r="J4" s="6" t="s">
        <v>39</v>
      </c>
      <c r="K4" s="6" t="s">
        <v>40</v>
      </c>
      <c r="L4" s="6" t="s">
        <v>41</v>
      </c>
      <c r="M4" s="6" t="s">
        <v>42</v>
      </c>
      <c r="N4" s="6" t="s">
        <v>43</v>
      </c>
      <c r="O4" s="6" t="s">
        <v>27</v>
      </c>
    </row>
    <row r="5" customFormat="false" ht="15" hidden="false" customHeight="false" outlineLevel="0" collapsed="false">
      <c r="A5" s="9"/>
      <c r="B5" s="7"/>
      <c r="C5" s="7"/>
      <c r="D5" s="10"/>
      <c r="E5" s="10"/>
      <c r="F5" s="7"/>
      <c r="G5" s="11" t="str">
        <f aca="false">IF(OR(D5="",E5=""),"",ROUND(MOD(E5-D5,1)*24-N(F5)/60,2))</f>
        <v/>
      </c>
      <c r="H5" s="7"/>
      <c r="I5" s="7"/>
      <c r="J5" s="12" t="n">
        <f aca="false">IF(G5="",0,IF(H5="Job",G5,0))</f>
        <v>0</v>
      </c>
      <c r="K5" s="12" t="n">
        <f aca="false">IF(G5="",0,IF(H5="Non-job",G5,0))</f>
        <v>0</v>
      </c>
      <c r="L5" s="13" t="n">
        <f aca="false">IF(G5="",0,G5*IFERROR(VLOOKUP(B5,Crew!$A$5:$C$24,3,FALSE()),0))</f>
        <v>0</v>
      </c>
      <c r="M5" s="13" t="n">
        <f aca="false">IF(H5="Job",L5,0)</f>
        <v>0</v>
      </c>
      <c r="N5" s="14" t="str">
        <f aca="false">IF(AND(B5="",G5=""),"",IF(B5="","Name missing",IF(COUNTIF(Crew!$A$5:$A$24,B5)=0,"Name not on the crew list",IF(G5="","Start or finish missing",IF(H5="","Choose Job or Non-job",IF(AND(H5="Job",C5=""),"Job no. missing",IF(AND(H5="Job",COUNTIF('By job'!$A$5:$A$24,C5)=0),"Job no. not on the job list",IF(I5="","Approver missing",""))))))))</f>
        <v/>
      </c>
      <c r="O5" s="7"/>
    </row>
    <row r="6" customFormat="false" ht="15" hidden="false" customHeight="false" outlineLevel="0" collapsed="false">
      <c r="A6" s="9"/>
      <c r="B6" s="7"/>
      <c r="C6" s="7"/>
      <c r="D6" s="10"/>
      <c r="E6" s="10"/>
      <c r="F6" s="7"/>
      <c r="G6" s="11" t="str">
        <f aca="false">IF(OR(D6="",E6=""),"",ROUND(MOD(E6-D6,1)*24-N(F6)/60,2))</f>
        <v/>
      </c>
      <c r="H6" s="7"/>
      <c r="I6" s="7"/>
      <c r="J6" s="12" t="n">
        <f aca="false">IF(G6="",0,IF(H6="Job",G6,0))</f>
        <v>0</v>
      </c>
      <c r="K6" s="12" t="n">
        <f aca="false">IF(G6="",0,IF(H6="Non-job",G6,0))</f>
        <v>0</v>
      </c>
      <c r="L6" s="13" t="n">
        <f aca="false">IF(G6="",0,G6*IFERROR(VLOOKUP(B6,Crew!$A$5:$C$24,3,FALSE()),0))</f>
        <v>0</v>
      </c>
      <c r="M6" s="13" t="n">
        <f aca="false">IF(H6="Job",L6,0)</f>
        <v>0</v>
      </c>
      <c r="N6" s="14" t="str">
        <f aca="false">IF(AND(B6="",G6=""),"",IF(B6="","Name missing",IF(COUNTIF(Crew!$A$5:$A$24,B6)=0,"Name not on the crew list",IF(G6="","Start or finish missing",IF(H6="","Choose Job or Non-job",IF(AND(H6="Job",C6=""),"Job no. missing",IF(AND(H6="Job",COUNTIF('By job'!$A$5:$A$24,C6)=0),"Job no. not on the job list",IF(I6="","Approver missing",""))))))))</f>
        <v/>
      </c>
      <c r="O6" s="7"/>
    </row>
    <row r="7" customFormat="false" ht="15" hidden="false" customHeight="false" outlineLevel="0" collapsed="false">
      <c r="A7" s="9"/>
      <c r="B7" s="7"/>
      <c r="C7" s="7"/>
      <c r="D7" s="10"/>
      <c r="E7" s="10"/>
      <c r="F7" s="7"/>
      <c r="G7" s="11" t="str">
        <f aca="false">IF(OR(D7="",E7=""),"",ROUND(MOD(E7-D7,1)*24-N(F7)/60,2))</f>
        <v/>
      </c>
      <c r="H7" s="7"/>
      <c r="I7" s="7"/>
      <c r="J7" s="12" t="n">
        <f aca="false">IF(G7="",0,IF(H7="Job",G7,0))</f>
        <v>0</v>
      </c>
      <c r="K7" s="12" t="n">
        <f aca="false">IF(G7="",0,IF(H7="Non-job",G7,0))</f>
        <v>0</v>
      </c>
      <c r="L7" s="13" t="n">
        <f aca="false">IF(G7="",0,G7*IFERROR(VLOOKUP(B7,Crew!$A$5:$C$24,3,FALSE()),0))</f>
        <v>0</v>
      </c>
      <c r="M7" s="13" t="n">
        <f aca="false">IF(H7="Job",L7,0)</f>
        <v>0</v>
      </c>
      <c r="N7" s="14" t="str">
        <f aca="false">IF(AND(B7="",G7=""),"",IF(B7="","Name missing",IF(COUNTIF(Crew!$A$5:$A$24,B7)=0,"Name not on the crew list",IF(G7="","Start or finish missing",IF(H7="","Choose Job or Non-job",IF(AND(H7="Job",C7=""),"Job no. missing",IF(AND(H7="Job",COUNTIF('By job'!$A$5:$A$24,C7)=0),"Job no. not on the job list",IF(I7="","Approver missing",""))))))))</f>
        <v/>
      </c>
      <c r="O7" s="7"/>
    </row>
    <row r="8" customFormat="false" ht="15" hidden="false" customHeight="false" outlineLevel="0" collapsed="false">
      <c r="A8" s="9"/>
      <c r="B8" s="7"/>
      <c r="C8" s="7"/>
      <c r="D8" s="10"/>
      <c r="E8" s="10"/>
      <c r="F8" s="7"/>
      <c r="G8" s="11" t="str">
        <f aca="false">IF(OR(D8="",E8=""),"",ROUND(MOD(E8-D8,1)*24-N(F8)/60,2))</f>
        <v/>
      </c>
      <c r="H8" s="7"/>
      <c r="I8" s="7"/>
      <c r="J8" s="12" t="n">
        <f aca="false">IF(G8="",0,IF(H8="Job",G8,0))</f>
        <v>0</v>
      </c>
      <c r="K8" s="12" t="n">
        <f aca="false">IF(G8="",0,IF(H8="Non-job",G8,0))</f>
        <v>0</v>
      </c>
      <c r="L8" s="13" t="n">
        <f aca="false">IF(G8="",0,G8*IFERROR(VLOOKUP(B8,Crew!$A$5:$C$24,3,FALSE()),0))</f>
        <v>0</v>
      </c>
      <c r="M8" s="13" t="n">
        <f aca="false">IF(H8="Job",L8,0)</f>
        <v>0</v>
      </c>
      <c r="N8" s="14" t="str">
        <f aca="false">IF(AND(B8="",G8=""),"",IF(B8="","Name missing",IF(COUNTIF(Crew!$A$5:$A$24,B8)=0,"Name not on the crew list",IF(G8="","Start or finish missing",IF(H8="","Choose Job or Non-job",IF(AND(H8="Job",C8=""),"Job no. missing",IF(AND(H8="Job",COUNTIF('By job'!$A$5:$A$24,C8)=0),"Job no. not on the job list",IF(I8="","Approver missing",""))))))))</f>
        <v/>
      </c>
      <c r="O8" s="7"/>
    </row>
    <row r="9" customFormat="false" ht="15" hidden="false" customHeight="false" outlineLevel="0" collapsed="false">
      <c r="A9" s="9"/>
      <c r="B9" s="7"/>
      <c r="C9" s="7"/>
      <c r="D9" s="10"/>
      <c r="E9" s="10"/>
      <c r="F9" s="7"/>
      <c r="G9" s="11" t="str">
        <f aca="false">IF(OR(D9="",E9=""),"",ROUND(MOD(E9-D9,1)*24-N(F9)/60,2))</f>
        <v/>
      </c>
      <c r="H9" s="7"/>
      <c r="I9" s="7"/>
      <c r="J9" s="12" t="n">
        <f aca="false">IF(G9="",0,IF(H9="Job",G9,0))</f>
        <v>0</v>
      </c>
      <c r="K9" s="12" t="n">
        <f aca="false">IF(G9="",0,IF(H9="Non-job",G9,0))</f>
        <v>0</v>
      </c>
      <c r="L9" s="13" t="n">
        <f aca="false">IF(G9="",0,G9*IFERROR(VLOOKUP(B9,Crew!$A$5:$C$24,3,FALSE()),0))</f>
        <v>0</v>
      </c>
      <c r="M9" s="13" t="n">
        <f aca="false">IF(H9="Job",L9,0)</f>
        <v>0</v>
      </c>
      <c r="N9" s="14" t="str">
        <f aca="false">IF(AND(B9="",G9=""),"",IF(B9="","Name missing",IF(COUNTIF(Crew!$A$5:$A$24,B9)=0,"Name not on the crew list",IF(G9="","Start or finish missing",IF(H9="","Choose Job or Non-job",IF(AND(H9="Job",C9=""),"Job no. missing",IF(AND(H9="Job",COUNTIF('By job'!$A$5:$A$24,C9)=0),"Job no. not on the job list",IF(I9="","Approver missing",""))))))))</f>
        <v/>
      </c>
      <c r="O9" s="7"/>
    </row>
    <row r="10" customFormat="false" ht="15" hidden="false" customHeight="false" outlineLevel="0" collapsed="false">
      <c r="A10" s="9"/>
      <c r="B10" s="7"/>
      <c r="C10" s="7"/>
      <c r="D10" s="10"/>
      <c r="E10" s="10"/>
      <c r="F10" s="7"/>
      <c r="G10" s="11" t="str">
        <f aca="false">IF(OR(D10="",E10=""),"",ROUND(MOD(E10-D10,1)*24-N(F10)/60,2))</f>
        <v/>
      </c>
      <c r="H10" s="7"/>
      <c r="I10" s="7"/>
      <c r="J10" s="12" t="n">
        <f aca="false">IF(G10="",0,IF(H10="Job",G10,0))</f>
        <v>0</v>
      </c>
      <c r="K10" s="12" t="n">
        <f aca="false">IF(G10="",0,IF(H10="Non-job",G10,0))</f>
        <v>0</v>
      </c>
      <c r="L10" s="13" t="n">
        <f aca="false">IF(G10="",0,G10*IFERROR(VLOOKUP(B10,Crew!$A$5:$C$24,3,FALSE()),0))</f>
        <v>0</v>
      </c>
      <c r="M10" s="13" t="n">
        <f aca="false">IF(H10="Job",L10,0)</f>
        <v>0</v>
      </c>
      <c r="N10" s="14" t="str">
        <f aca="false">IF(AND(B10="",G10=""),"",IF(B10="","Name missing",IF(COUNTIF(Crew!$A$5:$A$24,B10)=0,"Name not on the crew list",IF(G10="","Start or finish missing",IF(H10="","Choose Job or Non-job",IF(AND(H10="Job",C10=""),"Job no. missing",IF(AND(H10="Job",COUNTIF('By job'!$A$5:$A$24,C10)=0),"Job no. not on the job list",IF(I10="","Approver missing",""))))))))</f>
        <v/>
      </c>
      <c r="O10" s="7"/>
    </row>
    <row r="11" customFormat="false" ht="15" hidden="false" customHeight="false" outlineLevel="0" collapsed="false">
      <c r="A11" s="9"/>
      <c r="B11" s="7"/>
      <c r="C11" s="7"/>
      <c r="D11" s="10"/>
      <c r="E11" s="10"/>
      <c r="F11" s="7"/>
      <c r="G11" s="11" t="str">
        <f aca="false">IF(OR(D11="",E11=""),"",ROUND(MOD(E11-D11,1)*24-N(F11)/60,2))</f>
        <v/>
      </c>
      <c r="H11" s="7"/>
      <c r="I11" s="7"/>
      <c r="J11" s="12" t="n">
        <f aca="false">IF(G11="",0,IF(H11="Job",G11,0))</f>
        <v>0</v>
      </c>
      <c r="K11" s="12" t="n">
        <f aca="false">IF(G11="",0,IF(H11="Non-job",G11,0))</f>
        <v>0</v>
      </c>
      <c r="L11" s="13" t="n">
        <f aca="false">IF(G11="",0,G11*IFERROR(VLOOKUP(B11,Crew!$A$5:$C$24,3,FALSE()),0))</f>
        <v>0</v>
      </c>
      <c r="M11" s="13" t="n">
        <f aca="false">IF(H11="Job",L11,0)</f>
        <v>0</v>
      </c>
      <c r="N11" s="14" t="str">
        <f aca="false">IF(AND(B11="",G11=""),"",IF(B11="","Name missing",IF(COUNTIF(Crew!$A$5:$A$24,B11)=0,"Name not on the crew list",IF(G11="","Start or finish missing",IF(H11="","Choose Job or Non-job",IF(AND(H11="Job",C11=""),"Job no. missing",IF(AND(H11="Job",COUNTIF('By job'!$A$5:$A$24,C11)=0),"Job no. not on the job list",IF(I11="","Approver missing",""))))))))</f>
        <v/>
      </c>
      <c r="O11" s="7"/>
    </row>
    <row r="12" customFormat="false" ht="15" hidden="false" customHeight="false" outlineLevel="0" collapsed="false">
      <c r="A12" s="9"/>
      <c r="B12" s="7"/>
      <c r="C12" s="7"/>
      <c r="D12" s="10"/>
      <c r="E12" s="10"/>
      <c r="F12" s="7"/>
      <c r="G12" s="11" t="str">
        <f aca="false">IF(OR(D12="",E12=""),"",ROUND(MOD(E12-D12,1)*24-N(F12)/60,2))</f>
        <v/>
      </c>
      <c r="H12" s="7"/>
      <c r="I12" s="7"/>
      <c r="J12" s="12" t="n">
        <f aca="false">IF(G12="",0,IF(H12="Job",G12,0))</f>
        <v>0</v>
      </c>
      <c r="K12" s="12" t="n">
        <f aca="false">IF(G12="",0,IF(H12="Non-job",G12,0))</f>
        <v>0</v>
      </c>
      <c r="L12" s="13" t="n">
        <f aca="false">IF(G12="",0,G12*IFERROR(VLOOKUP(B12,Crew!$A$5:$C$24,3,FALSE()),0))</f>
        <v>0</v>
      </c>
      <c r="M12" s="13" t="n">
        <f aca="false">IF(H12="Job",L12,0)</f>
        <v>0</v>
      </c>
      <c r="N12" s="14" t="str">
        <f aca="false">IF(AND(B12="",G12=""),"",IF(B12="","Name missing",IF(COUNTIF(Crew!$A$5:$A$24,B12)=0,"Name not on the crew list",IF(G12="","Start or finish missing",IF(H12="","Choose Job or Non-job",IF(AND(H12="Job",C12=""),"Job no. missing",IF(AND(H12="Job",COUNTIF('By job'!$A$5:$A$24,C12)=0),"Job no. not on the job list",IF(I12="","Approver missing",""))))))))</f>
        <v/>
      </c>
      <c r="O12" s="7"/>
    </row>
    <row r="13" customFormat="false" ht="15" hidden="false" customHeight="false" outlineLevel="0" collapsed="false">
      <c r="A13" s="9"/>
      <c r="B13" s="7"/>
      <c r="C13" s="7"/>
      <c r="D13" s="10"/>
      <c r="E13" s="10"/>
      <c r="F13" s="7"/>
      <c r="G13" s="11" t="str">
        <f aca="false">IF(OR(D13="",E13=""),"",ROUND(MOD(E13-D13,1)*24-N(F13)/60,2))</f>
        <v/>
      </c>
      <c r="H13" s="7"/>
      <c r="I13" s="7"/>
      <c r="J13" s="12" t="n">
        <f aca="false">IF(G13="",0,IF(H13="Job",G13,0))</f>
        <v>0</v>
      </c>
      <c r="K13" s="12" t="n">
        <f aca="false">IF(G13="",0,IF(H13="Non-job",G13,0))</f>
        <v>0</v>
      </c>
      <c r="L13" s="13" t="n">
        <f aca="false">IF(G13="",0,G13*IFERROR(VLOOKUP(B13,Crew!$A$5:$C$24,3,FALSE()),0))</f>
        <v>0</v>
      </c>
      <c r="M13" s="13" t="n">
        <f aca="false">IF(H13="Job",L13,0)</f>
        <v>0</v>
      </c>
      <c r="N13" s="14" t="str">
        <f aca="false">IF(AND(B13="",G13=""),"",IF(B13="","Name missing",IF(COUNTIF(Crew!$A$5:$A$24,B13)=0,"Name not on the crew list",IF(G13="","Start or finish missing",IF(H13="","Choose Job or Non-job",IF(AND(H13="Job",C13=""),"Job no. missing",IF(AND(H13="Job",COUNTIF('By job'!$A$5:$A$24,C13)=0),"Job no. not on the job list",IF(I13="","Approver missing",""))))))))</f>
        <v/>
      </c>
      <c r="O13" s="7"/>
    </row>
    <row r="14" customFormat="false" ht="15" hidden="false" customHeight="false" outlineLevel="0" collapsed="false">
      <c r="A14" s="9"/>
      <c r="B14" s="7"/>
      <c r="C14" s="7"/>
      <c r="D14" s="10"/>
      <c r="E14" s="10"/>
      <c r="F14" s="7"/>
      <c r="G14" s="11" t="str">
        <f aca="false">IF(OR(D14="",E14=""),"",ROUND(MOD(E14-D14,1)*24-N(F14)/60,2))</f>
        <v/>
      </c>
      <c r="H14" s="7"/>
      <c r="I14" s="7"/>
      <c r="J14" s="12" t="n">
        <f aca="false">IF(G14="",0,IF(H14="Job",G14,0))</f>
        <v>0</v>
      </c>
      <c r="K14" s="12" t="n">
        <f aca="false">IF(G14="",0,IF(H14="Non-job",G14,0))</f>
        <v>0</v>
      </c>
      <c r="L14" s="13" t="n">
        <f aca="false">IF(G14="",0,G14*IFERROR(VLOOKUP(B14,Crew!$A$5:$C$24,3,FALSE()),0))</f>
        <v>0</v>
      </c>
      <c r="M14" s="13" t="n">
        <f aca="false">IF(H14="Job",L14,0)</f>
        <v>0</v>
      </c>
      <c r="N14" s="14" t="str">
        <f aca="false">IF(AND(B14="",G14=""),"",IF(B14="","Name missing",IF(COUNTIF(Crew!$A$5:$A$24,B14)=0,"Name not on the crew list",IF(G14="","Start or finish missing",IF(H14="","Choose Job or Non-job",IF(AND(H14="Job",C14=""),"Job no. missing",IF(AND(H14="Job",COUNTIF('By job'!$A$5:$A$24,C14)=0),"Job no. not on the job list",IF(I14="","Approver missing",""))))))))</f>
        <v/>
      </c>
      <c r="O14" s="7"/>
    </row>
    <row r="15" customFormat="false" ht="15" hidden="false" customHeight="false" outlineLevel="0" collapsed="false">
      <c r="A15" s="9"/>
      <c r="B15" s="7"/>
      <c r="C15" s="7"/>
      <c r="D15" s="10"/>
      <c r="E15" s="10"/>
      <c r="F15" s="7"/>
      <c r="G15" s="11" t="str">
        <f aca="false">IF(OR(D15="",E15=""),"",ROUND(MOD(E15-D15,1)*24-N(F15)/60,2))</f>
        <v/>
      </c>
      <c r="H15" s="7"/>
      <c r="I15" s="7"/>
      <c r="J15" s="12" t="n">
        <f aca="false">IF(G15="",0,IF(H15="Job",G15,0))</f>
        <v>0</v>
      </c>
      <c r="K15" s="12" t="n">
        <f aca="false">IF(G15="",0,IF(H15="Non-job",G15,0))</f>
        <v>0</v>
      </c>
      <c r="L15" s="13" t="n">
        <f aca="false">IF(G15="",0,G15*IFERROR(VLOOKUP(B15,Crew!$A$5:$C$24,3,FALSE()),0))</f>
        <v>0</v>
      </c>
      <c r="M15" s="13" t="n">
        <f aca="false">IF(H15="Job",L15,0)</f>
        <v>0</v>
      </c>
      <c r="N15" s="14" t="str">
        <f aca="false">IF(AND(B15="",G15=""),"",IF(B15="","Name missing",IF(COUNTIF(Crew!$A$5:$A$24,B15)=0,"Name not on the crew list",IF(G15="","Start or finish missing",IF(H15="","Choose Job or Non-job",IF(AND(H15="Job",C15=""),"Job no. missing",IF(AND(H15="Job",COUNTIF('By job'!$A$5:$A$24,C15)=0),"Job no. not on the job list",IF(I15="","Approver missing",""))))))))</f>
        <v/>
      </c>
      <c r="O15" s="7"/>
    </row>
    <row r="16" customFormat="false" ht="15" hidden="false" customHeight="false" outlineLevel="0" collapsed="false">
      <c r="A16" s="9"/>
      <c r="B16" s="7"/>
      <c r="C16" s="7"/>
      <c r="D16" s="10"/>
      <c r="E16" s="10"/>
      <c r="F16" s="7"/>
      <c r="G16" s="11" t="str">
        <f aca="false">IF(OR(D16="",E16=""),"",ROUND(MOD(E16-D16,1)*24-N(F16)/60,2))</f>
        <v/>
      </c>
      <c r="H16" s="7"/>
      <c r="I16" s="7"/>
      <c r="J16" s="12" t="n">
        <f aca="false">IF(G16="",0,IF(H16="Job",G16,0))</f>
        <v>0</v>
      </c>
      <c r="K16" s="12" t="n">
        <f aca="false">IF(G16="",0,IF(H16="Non-job",G16,0))</f>
        <v>0</v>
      </c>
      <c r="L16" s="13" t="n">
        <f aca="false">IF(G16="",0,G16*IFERROR(VLOOKUP(B16,Crew!$A$5:$C$24,3,FALSE()),0))</f>
        <v>0</v>
      </c>
      <c r="M16" s="13" t="n">
        <f aca="false">IF(H16="Job",L16,0)</f>
        <v>0</v>
      </c>
      <c r="N16" s="14" t="str">
        <f aca="false">IF(AND(B16="",G16=""),"",IF(B16="","Name missing",IF(COUNTIF(Crew!$A$5:$A$24,B16)=0,"Name not on the crew list",IF(G16="","Start or finish missing",IF(H16="","Choose Job or Non-job",IF(AND(H16="Job",C16=""),"Job no. missing",IF(AND(H16="Job",COUNTIF('By job'!$A$5:$A$24,C16)=0),"Job no. not on the job list",IF(I16="","Approver missing",""))))))))</f>
        <v/>
      </c>
      <c r="O16" s="7"/>
    </row>
    <row r="17" customFormat="false" ht="15" hidden="false" customHeight="false" outlineLevel="0" collapsed="false">
      <c r="A17" s="9"/>
      <c r="B17" s="7"/>
      <c r="C17" s="7"/>
      <c r="D17" s="10"/>
      <c r="E17" s="10"/>
      <c r="F17" s="7"/>
      <c r="G17" s="11" t="str">
        <f aca="false">IF(OR(D17="",E17=""),"",ROUND(MOD(E17-D17,1)*24-N(F17)/60,2))</f>
        <v/>
      </c>
      <c r="H17" s="7"/>
      <c r="I17" s="7"/>
      <c r="J17" s="12" t="n">
        <f aca="false">IF(G17="",0,IF(H17="Job",G17,0))</f>
        <v>0</v>
      </c>
      <c r="K17" s="12" t="n">
        <f aca="false">IF(G17="",0,IF(H17="Non-job",G17,0))</f>
        <v>0</v>
      </c>
      <c r="L17" s="13" t="n">
        <f aca="false">IF(G17="",0,G17*IFERROR(VLOOKUP(B17,Crew!$A$5:$C$24,3,FALSE()),0))</f>
        <v>0</v>
      </c>
      <c r="M17" s="13" t="n">
        <f aca="false">IF(H17="Job",L17,0)</f>
        <v>0</v>
      </c>
      <c r="N17" s="14" t="str">
        <f aca="false">IF(AND(B17="",G17=""),"",IF(B17="","Name missing",IF(COUNTIF(Crew!$A$5:$A$24,B17)=0,"Name not on the crew list",IF(G17="","Start or finish missing",IF(H17="","Choose Job or Non-job",IF(AND(H17="Job",C17=""),"Job no. missing",IF(AND(H17="Job",COUNTIF('By job'!$A$5:$A$24,C17)=0),"Job no. not on the job list",IF(I17="","Approver missing",""))))))))</f>
        <v/>
      </c>
      <c r="O17" s="7"/>
    </row>
    <row r="18" customFormat="false" ht="15" hidden="false" customHeight="false" outlineLevel="0" collapsed="false">
      <c r="A18" s="9"/>
      <c r="B18" s="7"/>
      <c r="C18" s="7"/>
      <c r="D18" s="10"/>
      <c r="E18" s="10"/>
      <c r="F18" s="7"/>
      <c r="G18" s="11" t="str">
        <f aca="false">IF(OR(D18="",E18=""),"",ROUND(MOD(E18-D18,1)*24-N(F18)/60,2))</f>
        <v/>
      </c>
      <c r="H18" s="7"/>
      <c r="I18" s="7"/>
      <c r="J18" s="12" t="n">
        <f aca="false">IF(G18="",0,IF(H18="Job",G18,0))</f>
        <v>0</v>
      </c>
      <c r="K18" s="12" t="n">
        <f aca="false">IF(G18="",0,IF(H18="Non-job",G18,0))</f>
        <v>0</v>
      </c>
      <c r="L18" s="13" t="n">
        <f aca="false">IF(G18="",0,G18*IFERROR(VLOOKUP(B18,Crew!$A$5:$C$24,3,FALSE()),0))</f>
        <v>0</v>
      </c>
      <c r="M18" s="13" t="n">
        <f aca="false">IF(H18="Job",L18,0)</f>
        <v>0</v>
      </c>
      <c r="N18" s="14" t="str">
        <f aca="false">IF(AND(B18="",G18=""),"",IF(B18="","Name missing",IF(COUNTIF(Crew!$A$5:$A$24,B18)=0,"Name not on the crew list",IF(G18="","Start or finish missing",IF(H18="","Choose Job or Non-job",IF(AND(H18="Job",C18=""),"Job no. missing",IF(AND(H18="Job",COUNTIF('By job'!$A$5:$A$24,C18)=0),"Job no. not on the job list",IF(I18="","Approver missing",""))))))))</f>
        <v/>
      </c>
      <c r="O18" s="7"/>
    </row>
    <row r="19" customFormat="false" ht="15" hidden="false" customHeight="false" outlineLevel="0" collapsed="false">
      <c r="A19" s="9"/>
      <c r="B19" s="7"/>
      <c r="C19" s="7"/>
      <c r="D19" s="10"/>
      <c r="E19" s="10"/>
      <c r="F19" s="7"/>
      <c r="G19" s="11" t="str">
        <f aca="false">IF(OR(D19="",E19=""),"",ROUND(MOD(E19-D19,1)*24-N(F19)/60,2))</f>
        <v/>
      </c>
      <c r="H19" s="7"/>
      <c r="I19" s="7"/>
      <c r="J19" s="12" t="n">
        <f aca="false">IF(G19="",0,IF(H19="Job",G19,0))</f>
        <v>0</v>
      </c>
      <c r="K19" s="12" t="n">
        <f aca="false">IF(G19="",0,IF(H19="Non-job",G19,0))</f>
        <v>0</v>
      </c>
      <c r="L19" s="13" t="n">
        <f aca="false">IF(G19="",0,G19*IFERROR(VLOOKUP(B19,Crew!$A$5:$C$24,3,FALSE()),0))</f>
        <v>0</v>
      </c>
      <c r="M19" s="13" t="n">
        <f aca="false">IF(H19="Job",L19,0)</f>
        <v>0</v>
      </c>
      <c r="N19" s="14" t="str">
        <f aca="false">IF(AND(B19="",G19=""),"",IF(B19="","Name missing",IF(COUNTIF(Crew!$A$5:$A$24,B19)=0,"Name not on the crew list",IF(G19="","Start or finish missing",IF(H19="","Choose Job or Non-job",IF(AND(H19="Job",C19=""),"Job no. missing",IF(AND(H19="Job",COUNTIF('By job'!$A$5:$A$24,C19)=0),"Job no. not on the job list",IF(I19="","Approver missing",""))))))))</f>
        <v/>
      </c>
      <c r="O19" s="7"/>
    </row>
    <row r="20" customFormat="false" ht="15" hidden="false" customHeight="false" outlineLevel="0" collapsed="false">
      <c r="A20" s="9"/>
      <c r="B20" s="7"/>
      <c r="C20" s="7"/>
      <c r="D20" s="10"/>
      <c r="E20" s="10"/>
      <c r="F20" s="7"/>
      <c r="G20" s="11" t="str">
        <f aca="false">IF(OR(D20="",E20=""),"",ROUND(MOD(E20-D20,1)*24-N(F20)/60,2))</f>
        <v/>
      </c>
      <c r="H20" s="7"/>
      <c r="I20" s="7"/>
      <c r="J20" s="12" t="n">
        <f aca="false">IF(G20="",0,IF(H20="Job",G20,0))</f>
        <v>0</v>
      </c>
      <c r="K20" s="12" t="n">
        <f aca="false">IF(G20="",0,IF(H20="Non-job",G20,0))</f>
        <v>0</v>
      </c>
      <c r="L20" s="13" t="n">
        <f aca="false">IF(G20="",0,G20*IFERROR(VLOOKUP(B20,Crew!$A$5:$C$24,3,FALSE()),0))</f>
        <v>0</v>
      </c>
      <c r="M20" s="13" t="n">
        <f aca="false">IF(H20="Job",L20,0)</f>
        <v>0</v>
      </c>
      <c r="N20" s="14" t="str">
        <f aca="false">IF(AND(B20="",G20=""),"",IF(B20="","Name missing",IF(COUNTIF(Crew!$A$5:$A$24,B20)=0,"Name not on the crew list",IF(G20="","Start or finish missing",IF(H20="","Choose Job or Non-job",IF(AND(H20="Job",C20=""),"Job no. missing",IF(AND(H20="Job",COUNTIF('By job'!$A$5:$A$24,C20)=0),"Job no. not on the job list",IF(I20="","Approver missing",""))))))))</f>
        <v/>
      </c>
      <c r="O20" s="7"/>
    </row>
    <row r="21" customFormat="false" ht="15" hidden="false" customHeight="false" outlineLevel="0" collapsed="false">
      <c r="A21" s="9"/>
      <c r="B21" s="7"/>
      <c r="C21" s="7"/>
      <c r="D21" s="10"/>
      <c r="E21" s="10"/>
      <c r="F21" s="7"/>
      <c r="G21" s="11" t="str">
        <f aca="false">IF(OR(D21="",E21=""),"",ROUND(MOD(E21-D21,1)*24-N(F21)/60,2))</f>
        <v/>
      </c>
      <c r="H21" s="7"/>
      <c r="I21" s="7"/>
      <c r="J21" s="12" t="n">
        <f aca="false">IF(G21="",0,IF(H21="Job",G21,0))</f>
        <v>0</v>
      </c>
      <c r="K21" s="12" t="n">
        <f aca="false">IF(G21="",0,IF(H21="Non-job",G21,0))</f>
        <v>0</v>
      </c>
      <c r="L21" s="13" t="n">
        <f aca="false">IF(G21="",0,G21*IFERROR(VLOOKUP(B21,Crew!$A$5:$C$24,3,FALSE()),0))</f>
        <v>0</v>
      </c>
      <c r="M21" s="13" t="n">
        <f aca="false">IF(H21="Job",L21,0)</f>
        <v>0</v>
      </c>
      <c r="N21" s="14" t="str">
        <f aca="false">IF(AND(B21="",G21=""),"",IF(B21="","Name missing",IF(COUNTIF(Crew!$A$5:$A$24,B21)=0,"Name not on the crew list",IF(G21="","Start or finish missing",IF(H21="","Choose Job or Non-job",IF(AND(H21="Job",C21=""),"Job no. missing",IF(AND(H21="Job",COUNTIF('By job'!$A$5:$A$24,C21)=0),"Job no. not on the job list",IF(I21="","Approver missing",""))))))))</f>
        <v/>
      </c>
      <c r="O21" s="7"/>
    </row>
    <row r="22" customFormat="false" ht="15" hidden="false" customHeight="false" outlineLevel="0" collapsed="false">
      <c r="A22" s="9"/>
      <c r="B22" s="7"/>
      <c r="C22" s="7"/>
      <c r="D22" s="10"/>
      <c r="E22" s="10"/>
      <c r="F22" s="7"/>
      <c r="G22" s="11" t="str">
        <f aca="false">IF(OR(D22="",E22=""),"",ROUND(MOD(E22-D22,1)*24-N(F22)/60,2))</f>
        <v/>
      </c>
      <c r="H22" s="7"/>
      <c r="I22" s="7"/>
      <c r="J22" s="12" t="n">
        <f aca="false">IF(G22="",0,IF(H22="Job",G22,0))</f>
        <v>0</v>
      </c>
      <c r="K22" s="12" t="n">
        <f aca="false">IF(G22="",0,IF(H22="Non-job",G22,0))</f>
        <v>0</v>
      </c>
      <c r="L22" s="13" t="n">
        <f aca="false">IF(G22="",0,G22*IFERROR(VLOOKUP(B22,Crew!$A$5:$C$24,3,FALSE()),0))</f>
        <v>0</v>
      </c>
      <c r="M22" s="13" t="n">
        <f aca="false">IF(H22="Job",L22,0)</f>
        <v>0</v>
      </c>
      <c r="N22" s="14" t="str">
        <f aca="false">IF(AND(B22="",G22=""),"",IF(B22="","Name missing",IF(COUNTIF(Crew!$A$5:$A$24,B22)=0,"Name not on the crew list",IF(G22="","Start or finish missing",IF(H22="","Choose Job or Non-job",IF(AND(H22="Job",C22=""),"Job no. missing",IF(AND(H22="Job",COUNTIF('By job'!$A$5:$A$24,C22)=0),"Job no. not on the job list",IF(I22="","Approver missing",""))))))))</f>
        <v/>
      </c>
      <c r="O22" s="7"/>
    </row>
    <row r="23" customFormat="false" ht="15" hidden="false" customHeight="false" outlineLevel="0" collapsed="false">
      <c r="A23" s="9"/>
      <c r="B23" s="7"/>
      <c r="C23" s="7"/>
      <c r="D23" s="10"/>
      <c r="E23" s="10"/>
      <c r="F23" s="7"/>
      <c r="G23" s="11" t="str">
        <f aca="false">IF(OR(D23="",E23=""),"",ROUND(MOD(E23-D23,1)*24-N(F23)/60,2))</f>
        <v/>
      </c>
      <c r="H23" s="7"/>
      <c r="I23" s="7"/>
      <c r="J23" s="12" t="n">
        <f aca="false">IF(G23="",0,IF(H23="Job",G23,0))</f>
        <v>0</v>
      </c>
      <c r="K23" s="12" t="n">
        <f aca="false">IF(G23="",0,IF(H23="Non-job",G23,0))</f>
        <v>0</v>
      </c>
      <c r="L23" s="13" t="n">
        <f aca="false">IF(G23="",0,G23*IFERROR(VLOOKUP(B23,Crew!$A$5:$C$24,3,FALSE()),0))</f>
        <v>0</v>
      </c>
      <c r="M23" s="13" t="n">
        <f aca="false">IF(H23="Job",L23,0)</f>
        <v>0</v>
      </c>
      <c r="N23" s="14" t="str">
        <f aca="false">IF(AND(B23="",G23=""),"",IF(B23="","Name missing",IF(COUNTIF(Crew!$A$5:$A$24,B23)=0,"Name not on the crew list",IF(G23="","Start or finish missing",IF(H23="","Choose Job or Non-job",IF(AND(H23="Job",C23=""),"Job no. missing",IF(AND(H23="Job",COUNTIF('By job'!$A$5:$A$24,C23)=0),"Job no. not on the job list",IF(I23="","Approver missing",""))))))))</f>
        <v/>
      </c>
      <c r="O23" s="7"/>
    </row>
    <row r="24" customFormat="false" ht="15" hidden="false" customHeight="false" outlineLevel="0" collapsed="false">
      <c r="A24" s="9"/>
      <c r="B24" s="7"/>
      <c r="C24" s="7"/>
      <c r="D24" s="10"/>
      <c r="E24" s="10"/>
      <c r="F24" s="7"/>
      <c r="G24" s="11" t="str">
        <f aca="false">IF(OR(D24="",E24=""),"",ROUND(MOD(E24-D24,1)*24-N(F24)/60,2))</f>
        <v/>
      </c>
      <c r="H24" s="7"/>
      <c r="I24" s="7"/>
      <c r="J24" s="12" t="n">
        <f aca="false">IF(G24="",0,IF(H24="Job",G24,0))</f>
        <v>0</v>
      </c>
      <c r="K24" s="12" t="n">
        <f aca="false">IF(G24="",0,IF(H24="Non-job",G24,0))</f>
        <v>0</v>
      </c>
      <c r="L24" s="13" t="n">
        <f aca="false">IF(G24="",0,G24*IFERROR(VLOOKUP(B24,Crew!$A$5:$C$24,3,FALSE()),0))</f>
        <v>0</v>
      </c>
      <c r="M24" s="13" t="n">
        <f aca="false">IF(H24="Job",L24,0)</f>
        <v>0</v>
      </c>
      <c r="N24" s="14" t="str">
        <f aca="false">IF(AND(B24="",G24=""),"",IF(B24="","Name missing",IF(COUNTIF(Crew!$A$5:$A$24,B24)=0,"Name not on the crew list",IF(G24="","Start or finish missing",IF(H24="","Choose Job or Non-job",IF(AND(H24="Job",C24=""),"Job no. missing",IF(AND(H24="Job",COUNTIF('By job'!$A$5:$A$24,C24)=0),"Job no. not on the job list",IF(I24="","Approver missing",""))))))))</f>
        <v/>
      </c>
      <c r="O24" s="7"/>
    </row>
    <row r="25" customFormat="false" ht="15" hidden="false" customHeight="false" outlineLevel="0" collapsed="false">
      <c r="A25" s="9"/>
      <c r="B25" s="7"/>
      <c r="C25" s="7"/>
      <c r="D25" s="10"/>
      <c r="E25" s="10"/>
      <c r="F25" s="7"/>
      <c r="G25" s="11" t="str">
        <f aca="false">IF(OR(D25="",E25=""),"",ROUND(MOD(E25-D25,1)*24-N(F25)/60,2))</f>
        <v/>
      </c>
      <c r="H25" s="7"/>
      <c r="I25" s="7"/>
      <c r="J25" s="12" t="n">
        <f aca="false">IF(G25="",0,IF(H25="Job",G25,0))</f>
        <v>0</v>
      </c>
      <c r="K25" s="12" t="n">
        <f aca="false">IF(G25="",0,IF(H25="Non-job",G25,0))</f>
        <v>0</v>
      </c>
      <c r="L25" s="13" t="n">
        <f aca="false">IF(G25="",0,G25*IFERROR(VLOOKUP(B25,Crew!$A$5:$C$24,3,FALSE()),0))</f>
        <v>0</v>
      </c>
      <c r="M25" s="13" t="n">
        <f aca="false">IF(H25="Job",L25,0)</f>
        <v>0</v>
      </c>
      <c r="N25" s="14" t="str">
        <f aca="false">IF(AND(B25="",G25=""),"",IF(B25="","Name missing",IF(COUNTIF(Crew!$A$5:$A$24,B25)=0,"Name not on the crew list",IF(G25="","Start or finish missing",IF(H25="","Choose Job or Non-job",IF(AND(H25="Job",C25=""),"Job no. missing",IF(AND(H25="Job",COUNTIF('By job'!$A$5:$A$24,C25)=0),"Job no. not on the job list",IF(I25="","Approver missing",""))))))))</f>
        <v/>
      </c>
      <c r="O25" s="7"/>
    </row>
    <row r="26" customFormat="false" ht="15" hidden="false" customHeight="false" outlineLevel="0" collapsed="false">
      <c r="A26" s="9"/>
      <c r="B26" s="7"/>
      <c r="C26" s="7"/>
      <c r="D26" s="10"/>
      <c r="E26" s="10"/>
      <c r="F26" s="7"/>
      <c r="G26" s="11" t="str">
        <f aca="false">IF(OR(D26="",E26=""),"",ROUND(MOD(E26-D26,1)*24-N(F26)/60,2))</f>
        <v/>
      </c>
      <c r="H26" s="7"/>
      <c r="I26" s="7"/>
      <c r="J26" s="12" t="n">
        <f aca="false">IF(G26="",0,IF(H26="Job",G26,0))</f>
        <v>0</v>
      </c>
      <c r="K26" s="12" t="n">
        <f aca="false">IF(G26="",0,IF(H26="Non-job",G26,0))</f>
        <v>0</v>
      </c>
      <c r="L26" s="13" t="n">
        <f aca="false">IF(G26="",0,G26*IFERROR(VLOOKUP(B26,Crew!$A$5:$C$24,3,FALSE()),0))</f>
        <v>0</v>
      </c>
      <c r="M26" s="13" t="n">
        <f aca="false">IF(H26="Job",L26,0)</f>
        <v>0</v>
      </c>
      <c r="N26" s="14" t="str">
        <f aca="false">IF(AND(B26="",G26=""),"",IF(B26="","Name missing",IF(COUNTIF(Crew!$A$5:$A$24,B26)=0,"Name not on the crew list",IF(G26="","Start or finish missing",IF(H26="","Choose Job or Non-job",IF(AND(H26="Job",C26=""),"Job no. missing",IF(AND(H26="Job",COUNTIF('By job'!$A$5:$A$24,C26)=0),"Job no. not on the job list",IF(I26="","Approver missing",""))))))))</f>
        <v/>
      </c>
      <c r="O26" s="7"/>
    </row>
    <row r="27" customFormat="false" ht="15" hidden="false" customHeight="false" outlineLevel="0" collapsed="false">
      <c r="A27" s="9"/>
      <c r="B27" s="7"/>
      <c r="C27" s="7"/>
      <c r="D27" s="10"/>
      <c r="E27" s="10"/>
      <c r="F27" s="7"/>
      <c r="G27" s="11" t="str">
        <f aca="false">IF(OR(D27="",E27=""),"",ROUND(MOD(E27-D27,1)*24-N(F27)/60,2))</f>
        <v/>
      </c>
      <c r="H27" s="7"/>
      <c r="I27" s="7"/>
      <c r="J27" s="12" t="n">
        <f aca="false">IF(G27="",0,IF(H27="Job",G27,0))</f>
        <v>0</v>
      </c>
      <c r="K27" s="12" t="n">
        <f aca="false">IF(G27="",0,IF(H27="Non-job",G27,0))</f>
        <v>0</v>
      </c>
      <c r="L27" s="13" t="n">
        <f aca="false">IF(G27="",0,G27*IFERROR(VLOOKUP(B27,Crew!$A$5:$C$24,3,FALSE()),0))</f>
        <v>0</v>
      </c>
      <c r="M27" s="13" t="n">
        <f aca="false">IF(H27="Job",L27,0)</f>
        <v>0</v>
      </c>
      <c r="N27" s="14" t="str">
        <f aca="false">IF(AND(B27="",G27=""),"",IF(B27="","Name missing",IF(COUNTIF(Crew!$A$5:$A$24,B27)=0,"Name not on the crew list",IF(G27="","Start or finish missing",IF(H27="","Choose Job or Non-job",IF(AND(H27="Job",C27=""),"Job no. missing",IF(AND(H27="Job",COUNTIF('By job'!$A$5:$A$24,C27)=0),"Job no. not on the job list",IF(I27="","Approver missing",""))))))))</f>
        <v/>
      </c>
      <c r="O27" s="7"/>
    </row>
    <row r="28" customFormat="false" ht="15" hidden="false" customHeight="false" outlineLevel="0" collapsed="false">
      <c r="A28" s="9"/>
      <c r="B28" s="7"/>
      <c r="C28" s="7"/>
      <c r="D28" s="10"/>
      <c r="E28" s="10"/>
      <c r="F28" s="7"/>
      <c r="G28" s="11" t="str">
        <f aca="false">IF(OR(D28="",E28=""),"",ROUND(MOD(E28-D28,1)*24-N(F28)/60,2))</f>
        <v/>
      </c>
      <c r="H28" s="7"/>
      <c r="I28" s="7"/>
      <c r="J28" s="12" t="n">
        <f aca="false">IF(G28="",0,IF(H28="Job",G28,0))</f>
        <v>0</v>
      </c>
      <c r="K28" s="12" t="n">
        <f aca="false">IF(G28="",0,IF(H28="Non-job",G28,0))</f>
        <v>0</v>
      </c>
      <c r="L28" s="13" t="n">
        <f aca="false">IF(G28="",0,G28*IFERROR(VLOOKUP(B28,Crew!$A$5:$C$24,3,FALSE()),0))</f>
        <v>0</v>
      </c>
      <c r="M28" s="13" t="n">
        <f aca="false">IF(H28="Job",L28,0)</f>
        <v>0</v>
      </c>
      <c r="N28" s="14" t="str">
        <f aca="false">IF(AND(B28="",G28=""),"",IF(B28="","Name missing",IF(COUNTIF(Crew!$A$5:$A$24,B28)=0,"Name not on the crew list",IF(G28="","Start or finish missing",IF(H28="","Choose Job or Non-job",IF(AND(H28="Job",C28=""),"Job no. missing",IF(AND(H28="Job",COUNTIF('By job'!$A$5:$A$24,C28)=0),"Job no. not on the job list",IF(I28="","Approver missing",""))))))))</f>
        <v/>
      </c>
      <c r="O28" s="7"/>
    </row>
    <row r="29" customFormat="false" ht="15" hidden="false" customHeight="false" outlineLevel="0" collapsed="false">
      <c r="A29" s="9"/>
      <c r="B29" s="7"/>
      <c r="C29" s="7"/>
      <c r="D29" s="10"/>
      <c r="E29" s="10"/>
      <c r="F29" s="7"/>
      <c r="G29" s="11" t="str">
        <f aca="false">IF(OR(D29="",E29=""),"",ROUND(MOD(E29-D29,1)*24-N(F29)/60,2))</f>
        <v/>
      </c>
      <c r="H29" s="7"/>
      <c r="I29" s="7"/>
      <c r="J29" s="12" t="n">
        <f aca="false">IF(G29="",0,IF(H29="Job",G29,0))</f>
        <v>0</v>
      </c>
      <c r="K29" s="12" t="n">
        <f aca="false">IF(G29="",0,IF(H29="Non-job",G29,0))</f>
        <v>0</v>
      </c>
      <c r="L29" s="13" t="n">
        <f aca="false">IF(G29="",0,G29*IFERROR(VLOOKUP(B29,Crew!$A$5:$C$24,3,FALSE()),0))</f>
        <v>0</v>
      </c>
      <c r="M29" s="13" t="n">
        <f aca="false">IF(H29="Job",L29,0)</f>
        <v>0</v>
      </c>
      <c r="N29" s="14" t="str">
        <f aca="false">IF(AND(B29="",G29=""),"",IF(B29="","Name missing",IF(COUNTIF(Crew!$A$5:$A$24,B29)=0,"Name not on the crew list",IF(G29="","Start or finish missing",IF(H29="","Choose Job or Non-job",IF(AND(H29="Job",C29=""),"Job no. missing",IF(AND(H29="Job",COUNTIF('By job'!$A$5:$A$24,C29)=0),"Job no. not on the job list",IF(I29="","Approver missing",""))))))))</f>
        <v/>
      </c>
      <c r="O29" s="7"/>
    </row>
    <row r="30" customFormat="false" ht="15" hidden="false" customHeight="false" outlineLevel="0" collapsed="false">
      <c r="A30" s="9"/>
      <c r="B30" s="7"/>
      <c r="C30" s="7"/>
      <c r="D30" s="10"/>
      <c r="E30" s="10"/>
      <c r="F30" s="7"/>
      <c r="G30" s="11" t="str">
        <f aca="false">IF(OR(D30="",E30=""),"",ROUND(MOD(E30-D30,1)*24-N(F30)/60,2))</f>
        <v/>
      </c>
      <c r="H30" s="7"/>
      <c r="I30" s="7"/>
      <c r="J30" s="12" t="n">
        <f aca="false">IF(G30="",0,IF(H30="Job",G30,0))</f>
        <v>0</v>
      </c>
      <c r="K30" s="12" t="n">
        <f aca="false">IF(G30="",0,IF(H30="Non-job",G30,0))</f>
        <v>0</v>
      </c>
      <c r="L30" s="13" t="n">
        <f aca="false">IF(G30="",0,G30*IFERROR(VLOOKUP(B30,Crew!$A$5:$C$24,3,FALSE()),0))</f>
        <v>0</v>
      </c>
      <c r="M30" s="13" t="n">
        <f aca="false">IF(H30="Job",L30,0)</f>
        <v>0</v>
      </c>
      <c r="N30" s="14" t="str">
        <f aca="false">IF(AND(B30="",G30=""),"",IF(B30="","Name missing",IF(COUNTIF(Crew!$A$5:$A$24,B30)=0,"Name not on the crew list",IF(G30="","Start or finish missing",IF(H30="","Choose Job or Non-job",IF(AND(H30="Job",C30=""),"Job no. missing",IF(AND(H30="Job",COUNTIF('By job'!$A$5:$A$24,C30)=0),"Job no. not on the job list",IF(I30="","Approver missing",""))))))))</f>
        <v/>
      </c>
      <c r="O30" s="7"/>
    </row>
    <row r="31" customFormat="false" ht="15" hidden="false" customHeight="false" outlineLevel="0" collapsed="false">
      <c r="A31" s="9"/>
      <c r="B31" s="7"/>
      <c r="C31" s="7"/>
      <c r="D31" s="10"/>
      <c r="E31" s="10"/>
      <c r="F31" s="7"/>
      <c r="G31" s="11" t="str">
        <f aca="false">IF(OR(D31="",E31=""),"",ROUND(MOD(E31-D31,1)*24-N(F31)/60,2))</f>
        <v/>
      </c>
      <c r="H31" s="7"/>
      <c r="I31" s="7"/>
      <c r="J31" s="12" t="n">
        <f aca="false">IF(G31="",0,IF(H31="Job",G31,0))</f>
        <v>0</v>
      </c>
      <c r="K31" s="12" t="n">
        <f aca="false">IF(G31="",0,IF(H31="Non-job",G31,0))</f>
        <v>0</v>
      </c>
      <c r="L31" s="13" t="n">
        <f aca="false">IF(G31="",0,G31*IFERROR(VLOOKUP(B31,Crew!$A$5:$C$24,3,FALSE()),0))</f>
        <v>0</v>
      </c>
      <c r="M31" s="13" t="n">
        <f aca="false">IF(H31="Job",L31,0)</f>
        <v>0</v>
      </c>
      <c r="N31" s="14" t="str">
        <f aca="false">IF(AND(B31="",G31=""),"",IF(B31="","Name missing",IF(COUNTIF(Crew!$A$5:$A$24,B31)=0,"Name not on the crew list",IF(G31="","Start or finish missing",IF(H31="","Choose Job or Non-job",IF(AND(H31="Job",C31=""),"Job no. missing",IF(AND(H31="Job",COUNTIF('By job'!$A$5:$A$24,C31)=0),"Job no. not on the job list",IF(I31="","Approver missing",""))))))))</f>
        <v/>
      </c>
      <c r="O31" s="7"/>
    </row>
    <row r="32" customFormat="false" ht="15" hidden="false" customHeight="false" outlineLevel="0" collapsed="false">
      <c r="A32" s="9"/>
      <c r="B32" s="7"/>
      <c r="C32" s="7"/>
      <c r="D32" s="10"/>
      <c r="E32" s="10"/>
      <c r="F32" s="7"/>
      <c r="G32" s="11" t="str">
        <f aca="false">IF(OR(D32="",E32=""),"",ROUND(MOD(E32-D32,1)*24-N(F32)/60,2))</f>
        <v/>
      </c>
      <c r="H32" s="7"/>
      <c r="I32" s="7"/>
      <c r="J32" s="12" t="n">
        <f aca="false">IF(G32="",0,IF(H32="Job",G32,0))</f>
        <v>0</v>
      </c>
      <c r="K32" s="12" t="n">
        <f aca="false">IF(G32="",0,IF(H32="Non-job",G32,0))</f>
        <v>0</v>
      </c>
      <c r="L32" s="13" t="n">
        <f aca="false">IF(G32="",0,G32*IFERROR(VLOOKUP(B32,Crew!$A$5:$C$24,3,FALSE()),0))</f>
        <v>0</v>
      </c>
      <c r="M32" s="13" t="n">
        <f aca="false">IF(H32="Job",L32,0)</f>
        <v>0</v>
      </c>
      <c r="N32" s="14" t="str">
        <f aca="false">IF(AND(B32="",G32=""),"",IF(B32="","Name missing",IF(COUNTIF(Crew!$A$5:$A$24,B32)=0,"Name not on the crew list",IF(G32="","Start or finish missing",IF(H32="","Choose Job or Non-job",IF(AND(H32="Job",C32=""),"Job no. missing",IF(AND(H32="Job",COUNTIF('By job'!$A$5:$A$24,C32)=0),"Job no. not on the job list",IF(I32="","Approver missing",""))))))))</f>
        <v/>
      </c>
      <c r="O32" s="7"/>
    </row>
    <row r="33" customFormat="false" ht="15" hidden="false" customHeight="false" outlineLevel="0" collapsed="false">
      <c r="A33" s="9"/>
      <c r="B33" s="7"/>
      <c r="C33" s="7"/>
      <c r="D33" s="10"/>
      <c r="E33" s="10"/>
      <c r="F33" s="7"/>
      <c r="G33" s="11" t="str">
        <f aca="false">IF(OR(D33="",E33=""),"",ROUND(MOD(E33-D33,1)*24-N(F33)/60,2))</f>
        <v/>
      </c>
      <c r="H33" s="7"/>
      <c r="I33" s="7"/>
      <c r="J33" s="12" t="n">
        <f aca="false">IF(G33="",0,IF(H33="Job",G33,0))</f>
        <v>0</v>
      </c>
      <c r="K33" s="12" t="n">
        <f aca="false">IF(G33="",0,IF(H33="Non-job",G33,0))</f>
        <v>0</v>
      </c>
      <c r="L33" s="13" t="n">
        <f aca="false">IF(G33="",0,G33*IFERROR(VLOOKUP(B33,Crew!$A$5:$C$24,3,FALSE()),0))</f>
        <v>0</v>
      </c>
      <c r="M33" s="13" t="n">
        <f aca="false">IF(H33="Job",L33,0)</f>
        <v>0</v>
      </c>
      <c r="N33" s="14" t="str">
        <f aca="false">IF(AND(B33="",G33=""),"",IF(B33="","Name missing",IF(COUNTIF(Crew!$A$5:$A$24,B33)=0,"Name not on the crew list",IF(G33="","Start or finish missing",IF(H33="","Choose Job or Non-job",IF(AND(H33="Job",C33=""),"Job no. missing",IF(AND(H33="Job",COUNTIF('By job'!$A$5:$A$24,C33)=0),"Job no. not on the job list",IF(I33="","Approver missing",""))))))))</f>
        <v/>
      </c>
      <c r="O33" s="7"/>
    </row>
    <row r="34" customFormat="false" ht="15" hidden="false" customHeight="false" outlineLevel="0" collapsed="false">
      <c r="A34" s="9"/>
      <c r="B34" s="7"/>
      <c r="C34" s="7"/>
      <c r="D34" s="10"/>
      <c r="E34" s="10"/>
      <c r="F34" s="7"/>
      <c r="G34" s="11" t="str">
        <f aca="false">IF(OR(D34="",E34=""),"",ROUND(MOD(E34-D34,1)*24-N(F34)/60,2))</f>
        <v/>
      </c>
      <c r="H34" s="7"/>
      <c r="I34" s="7"/>
      <c r="J34" s="12" t="n">
        <f aca="false">IF(G34="",0,IF(H34="Job",G34,0))</f>
        <v>0</v>
      </c>
      <c r="K34" s="12" t="n">
        <f aca="false">IF(G34="",0,IF(H34="Non-job",G34,0))</f>
        <v>0</v>
      </c>
      <c r="L34" s="13" t="n">
        <f aca="false">IF(G34="",0,G34*IFERROR(VLOOKUP(B34,Crew!$A$5:$C$24,3,FALSE()),0))</f>
        <v>0</v>
      </c>
      <c r="M34" s="13" t="n">
        <f aca="false">IF(H34="Job",L34,0)</f>
        <v>0</v>
      </c>
      <c r="N34" s="14" t="str">
        <f aca="false">IF(AND(B34="",G34=""),"",IF(B34="","Name missing",IF(COUNTIF(Crew!$A$5:$A$24,B34)=0,"Name not on the crew list",IF(G34="","Start or finish missing",IF(H34="","Choose Job or Non-job",IF(AND(H34="Job",C34=""),"Job no. missing",IF(AND(H34="Job",COUNTIF('By job'!$A$5:$A$24,C34)=0),"Job no. not on the job list",IF(I34="","Approver missing",""))))))))</f>
        <v/>
      </c>
      <c r="O34" s="7"/>
    </row>
    <row r="35" customFormat="false" ht="15" hidden="false" customHeight="false" outlineLevel="0" collapsed="false">
      <c r="A35" s="9"/>
      <c r="B35" s="7"/>
      <c r="C35" s="7"/>
      <c r="D35" s="10"/>
      <c r="E35" s="10"/>
      <c r="F35" s="7"/>
      <c r="G35" s="11" t="str">
        <f aca="false">IF(OR(D35="",E35=""),"",ROUND(MOD(E35-D35,1)*24-N(F35)/60,2))</f>
        <v/>
      </c>
      <c r="H35" s="7"/>
      <c r="I35" s="7"/>
      <c r="J35" s="12" t="n">
        <f aca="false">IF(G35="",0,IF(H35="Job",G35,0))</f>
        <v>0</v>
      </c>
      <c r="K35" s="12" t="n">
        <f aca="false">IF(G35="",0,IF(H35="Non-job",G35,0))</f>
        <v>0</v>
      </c>
      <c r="L35" s="13" t="n">
        <f aca="false">IF(G35="",0,G35*IFERROR(VLOOKUP(B35,Crew!$A$5:$C$24,3,FALSE()),0))</f>
        <v>0</v>
      </c>
      <c r="M35" s="13" t="n">
        <f aca="false">IF(H35="Job",L35,0)</f>
        <v>0</v>
      </c>
      <c r="N35" s="14" t="str">
        <f aca="false">IF(AND(B35="",G35=""),"",IF(B35="","Name missing",IF(COUNTIF(Crew!$A$5:$A$24,B35)=0,"Name not on the crew list",IF(G35="","Start or finish missing",IF(H35="","Choose Job or Non-job",IF(AND(H35="Job",C35=""),"Job no. missing",IF(AND(H35="Job",COUNTIF('By job'!$A$5:$A$24,C35)=0),"Job no. not on the job list",IF(I35="","Approver missing",""))))))))</f>
        <v/>
      </c>
      <c r="O35" s="7"/>
    </row>
    <row r="36" customFormat="false" ht="15" hidden="false" customHeight="false" outlineLevel="0" collapsed="false">
      <c r="A36" s="9"/>
      <c r="B36" s="7"/>
      <c r="C36" s="7"/>
      <c r="D36" s="10"/>
      <c r="E36" s="10"/>
      <c r="F36" s="7"/>
      <c r="G36" s="11" t="str">
        <f aca="false">IF(OR(D36="",E36=""),"",ROUND(MOD(E36-D36,1)*24-N(F36)/60,2))</f>
        <v/>
      </c>
      <c r="H36" s="7"/>
      <c r="I36" s="7"/>
      <c r="J36" s="12" t="n">
        <f aca="false">IF(G36="",0,IF(H36="Job",G36,0))</f>
        <v>0</v>
      </c>
      <c r="K36" s="12" t="n">
        <f aca="false">IF(G36="",0,IF(H36="Non-job",G36,0))</f>
        <v>0</v>
      </c>
      <c r="L36" s="13" t="n">
        <f aca="false">IF(G36="",0,G36*IFERROR(VLOOKUP(B36,Crew!$A$5:$C$24,3,FALSE()),0))</f>
        <v>0</v>
      </c>
      <c r="M36" s="13" t="n">
        <f aca="false">IF(H36="Job",L36,0)</f>
        <v>0</v>
      </c>
      <c r="N36" s="14" t="str">
        <f aca="false">IF(AND(B36="",G36=""),"",IF(B36="","Name missing",IF(COUNTIF(Crew!$A$5:$A$24,B36)=0,"Name not on the crew list",IF(G36="","Start or finish missing",IF(H36="","Choose Job or Non-job",IF(AND(H36="Job",C36=""),"Job no. missing",IF(AND(H36="Job",COUNTIF('By job'!$A$5:$A$24,C36)=0),"Job no. not on the job list",IF(I36="","Approver missing",""))))))))</f>
        <v/>
      </c>
      <c r="O36" s="7"/>
    </row>
    <row r="37" customFormat="false" ht="15" hidden="false" customHeight="false" outlineLevel="0" collapsed="false">
      <c r="A37" s="9"/>
      <c r="B37" s="7"/>
      <c r="C37" s="7"/>
      <c r="D37" s="10"/>
      <c r="E37" s="10"/>
      <c r="F37" s="7"/>
      <c r="G37" s="11" t="str">
        <f aca="false">IF(OR(D37="",E37=""),"",ROUND(MOD(E37-D37,1)*24-N(F37)/60,2))</f>
        <v/>
      </c>
      <c r="H37" s="7"/>
      <c r="I37" s="7"/>
      <c r="J37" s="12" t="n">
        <f aca="false">IF(G37="",0,IF(H37="Job",G37,0))</f>
        <v>0</v>
      </c>
      <c r="K37" s="12" t="n">
        <f aca="false">IF(G37="",0,IF(H37="Non-job",G37,0))</f>
        <v>0</v>
      </c>
      <c r="L37" s="13" t="n">
        <f aca="false">IF(G37="",0,G37*IFERROR(VLOOKUP(B37,Crew!$A$5:$C$24,3,FALSE()),0))</f>
        <v>0</v>
      </c>
      <c r="M37" s="13" t="n">
        <f aca="false">IF(H37="Job",L37,0)</f>
        <v>0</v>
      </c>
      <c r="N37" s="14" t="str">
        <f aca="false">IF(AND(B37="",G37=""),"",IF(B37="","Name missing",IF(COUNTIF(Crew!$A$5:$A$24,B37)=0,"Name not on the crew list",IF(G37="","Start or finish missing",IF(H37="","Choose Job or Non-job",IF(AND(H37="Job",C37=""),"Job no. missing",IF(AND(H37="Job",COUNTIF('By job'!$A$5:$A$24,C37)=0),"Job no. not on the job list",IF(I37="","Approver missing",""))))))))</f>
        <v/>
      </c>
      <c r="O37" s="7"/>
    </row>
    <row r="38" customFormat="false" ht="15" hidden="false" customHeight="false" outlineLevel="0" collapsed="false">
      <c r="A38" s="9"/>
      <c r="B38" s="7"/>
      <c r="C38" s="7"/>
      <c r="D38" s="10"/>
      <c r="E38" s="10"/>
      <c r="F38" s="7"/>
      <c r="G38" s="11" t="str">
        <f aca="false">IF(OR(D38="",E38=""),"",ROUND(MOD(E38-D38,1)*24-N(F38)/60,2))</f>
        <v/>
      </c>
      <c r="H38" s="7"/>
      <c r="I38" s="7"/>
      <c r="J38" s="12" t="n">
        <f aca="false">IF(G38="",0,IF(H38="Job",G38,0))</f>
        <v>0</v>
      </c>
      <c r="K38" s="12" t="n">
        <f aca="false">IF(G38="",0,IF(H38="Non-job",G38,0))</f>
        <v>0</v>
      </c>
      <c r="L38" s="13" t="n">
        <f aca="false">IF(G38="",0,G38*IFERROR(VLOOKUP(B38,Crew!$A$5:$C$24,3,FALSE()),0))</f>
        <v>0</v>
      </c>
      <c r="M38" s="13" t="n">
        <f aca="false">IF(H38="Job",L38,0)</f>
        <v>0</v>
      </c>
      <c r="N38" s="14" t="str">
        <f aca="false">IF(AND(B38="",G38=""),"",IF(B38="","Name missing",IF(COUNTIF(Crew!$A$5:$A$24,B38)=0,"Name not on the crew list",IF(G38="","Start or finish missing",IF(H38="","Choose Job or Non-job",IF(AND(H38="Job",C38=""),"Job no. missing",IF(AND(H38="Job",COUNTIF('By job'!$A$5:$A$24,C38)=0),"Job no. not on the job list",IF(I38="","Approver missing",""))))))))</f>
        <v/>
      </c>
      <c r="O38" s="7"/>
    </row>
    <row r="39" customFormat="false" ht="15" hidden="false" customHeight="false" outlineLevel="0" collapsed="false">
      <c r="A39" s="9"/>
      <c r="B39" s="7"/>
      <c r="C39" s="7"/>
      <c r="D39" s="10"/>
      <c r="E39" s="10"/>
      <c r="F39" s="7"/>
      <c r="G39" s="11" t="str">
        <f aca="false">IF(OR(D39="",E39=""),"",ROUND(MOD(E39-D39,1)*24-N(F39)/60,2))</f>
        <v/>
      </c>
      <c r="H39" s="7"/>
      <c r="I39" s="7"/>
      <c r="J39" s="12" t="n">
        <f aca="false">IF(G39="",0,IF(H39="Job",G39,0))</f>
        <v>0</v>
      </c>
      <c r="K39" s="12" t="n">
        <f aca="false">IF(G39="",0,IF(H39="Non-job",G39,0))</f>
        <v>0</v>
      </c>
      <c r="L39" s="13" t="n">
        <f aca="false">IF(G39="",0,G39*IFERROR(VLOOKUP(B39,Crew!$A$5:$C$24,3,FALSE()),0))</f>
        <v>0</v>
      </c>
      <c r="M39" s="13" t="n">
        <f aca="false">IF(H39="Job",L39,0)</f>
        <v>0</v>
      </c>
      <c r="N39" s="14" t="str">
        <f aca="false">IF(AND(B39="",G39=""),"",IF(B39="","Name missing",IF(COUNTIF(Crew!$A$5:$A$24,B39)=0,"Name not on the crew list",IF(G39="","Start or finish missing",IF(H39="","Choose Job or Non-job",IF(AND(H39="Job",C39=""),"Job no. missing",IF(AND(H39="Job",COUNTIF('By job'!$A$5:$A$24,C39)=0),"Job no. not on the job list",IF(I39="","Approver missing",""))))))))</f>
        <v/>
      </c>
      <c r="O39" s="7"/>
    </row>
    <row r="40" customFormat="false" ht="15" hidden="false" customHeight="false" outlineLevel="0" collapsed="false">
      <c r="A40" s="9"/>
      <c r="B40" s="7"/>
      <c r="C40" s="7"/>
      <c r="D40" s="10"/>
      <c r="E40" s="10"/>
      <c r="F40" s="7"/>
      <c r="G40" s="11" t="str">
        <f aca="false">IF(OR(D40="",E40=""),"",ROUND(MOD(E40-D40,1)*24-N(F40)/60,2))</f>
        <v/>
      </c>
      <c r="H40" s="7"/>
      <c r="I40" s="7"/>
      <c r="J40" s="12" t="n">
        <f aca="false">IF(G40="",0,IF(H40="Job",G40,0))</f>
        <v>0</v>
      </c>
      <c r="K40" s="12" t="n">
        <f aca="false">IF(G40="",0,IF(H40="Non-job",G40,0))</f>
        <v>0</v>
      </c>
      <c r="L40" s="13" t="n">
        <f aca="false">IF(G40="",0,G40*IFERROR(VLOOKUP(B40,Crew!$A$5:$C$24,3,FALSE()),0))</f>
        <v>0</v>
      </c>
      <c r="M40" s="13" t="n">
        <f aca="false">IF(H40="Job",L40,0)</f>
        <v>0</v>
      </c>
      <c r="N40" s="14" t="str">
        <f aca="false">IF(AND(B40="",G40=""),"",IF(B40="","Name missing",IF(COUNTIF(Crew!$A$5:$A$24,B40)=0,"Name not on the crew list",IF(G40="","Start or finish missing",IF(H40="","Choose Job or Non-job",IF(AND(H40="Job",C40=""),"Job no. missing",IF(AND(H40="Job",COUNTIF('By job'!$A$5:$A$24,C40)=0),"Job no. not on the job list",IF(I40="","Approver missing",""))))))))</f>
        <v/>
      </c>
      <c r="O40" s="7"/>
    </row>
    <row r="41" customFormat="false" ht="15" hidden="false" customHeight="false" outlineLevel="0" collapsed="false">
      <c r="A41" s="9"/>
      <c r="B41" s="7"/>
      <c r="C41" s="7"/>
      <c r="D41" s="10"/>
      <c r="E41" s="10"/>
      <c r="F41" s="7"/>
      <c r="G41" s="11" t="str">
        <f aca="false">IF(OR(D41="",E41=""),"",ROUND(MOD(E41-D41,1)*24-N(F41)/60,2))</f>
        <v/>
      </c>
      <c r="H41" s="7"/>
      <c r="I41" s="7"/>
      <c r="J41" s="12" t="n">
        <f aca="false">IF(G41="",0,IF(H41="Job",G41,0))</f>
        <v>0</v>
      </c>
      <c r="K41" s="12" t="n">
        <f aca="false">IF(G41="",0,IF(H41="Non-job",G41,0))</f>
        <v>0</v>
      </c>
      <c r="L41" s="13" t="n">
        <f aca="false">IF(G41="",0,G41*IFERROR(VLOOKUP(B41,Crew!$A$5:$C$24,3,FALSE()),0))</f>
        <v>0</v>
      </c>
      <c r="M41" s="13" t="n">
        <f aca="false">IF(H41="Job",L41,0)</f>
        <v>0</v>
      </c>
      <c r="N41" s="14" t="str">
        <f aca="false">IF(AND(B41="",G41=""),"",IF(B41="","Name missing",IF(COUNTIF(Crew!$A$5:$A$24,B41)=0,"Name not on the crew list",IF(G41="","Start or finish missing",IF(H41="","Choose Job or Non-job",IF(AND(H41="Job",C41=""),"Job no. missing",IF(AND(H41="Job",COUNTIF('By job'!$A$5:$A$24,C41)=0),"Job no. not on the job list",IF(I41="","Approver missing",""))))))))</f>
        <v/>
      </c>
      <c r="O41" s="7"/>
    </row>
    <row r="42" customFormat="false" ht="15" hidden="false" customHeight="false" outlineLevel="0" collapsed="false">
      <c r="A42" s="9"/>
      <c r="B42" s="7"/>
      <c r="C42" s="7"/>
      <c r="D42" s="10"/>
      <c r="E42" s="10"/>
      <c r="F42" s="7"/>
      <c r="G42" s="11" t="str">
        <f aca="false">IF(OR(D42="",E42=""),"",ROUND(MOD(E42-D42,1)*24-N(F42)/60,2))</f>
        <v/>
      </c>
      <c r="H42" s="7"/>
      <c r="I42" s="7"/>
      <c r="J42" s="12" t="n">
        <f aca="false">IF(G42="",0,IF(H42="Job",G42,0))</f>
        <v>0</v>
      </c>
      <c r="K42" s="12" t="n">
        <f aca="false">IF(G42="",0,IF(H42="Non-job",G42,0))</f>
        <v>0</v>
      </c>
      <c r="L42" s="13" t="n">
        <f aca="false">IF(G42="",0,G42*IFERROR(VLOOKUP(B42,Crew!$A$5:$C$24,3,FALSE()),0))</f>
        <v>0</v>
      </c>
      <c r="M42" s="13" t="n">
        <f aca="false">IF(H42="Job",L42,0)</f>
        <v>0</v>
      </c>
      <c r="N42" s="14" t="str">
        <f aca="false">IF(AND(B42="",G42=""),"",IF(B42="","Name missing",IF(COUNTIF(Crew!$A$5:$A$24,B42)=0,"Name not on the crew list",IF(G42="","Start or finish missing",IF(H42="","Choose Job or Non-job",IF(AND(H42="Job",C42=""),"Job no. missing",IF(AND(H42="Job",COUNTIF('By job'!$A$5:$A$24,C42)=0),"Job no. not on the job list",IF(I42="","Approver missing",""))))))))</f>
        <v/>
      </c>
      <c r="O42" s="7"/>
    </row>
    <row r="43" customFormat="false" ht="15" hidden="false" customHeight="false" outlineLevel="0" collapsed="false">
      <c r="A43" s="9"/>
      <c r="B43" s="7"/>
      <c r="C43" s="7"/>
      <c r="D43" s="10"/>
      <c r="E43" s="10"/>
      <c r="F43" s="7"/>
      <c r="G43" s="11" t="str">
        <f aca="false">IF(OR(D43="",E43=""),"",ROUND(MOD(E43-D43,1)*24-N(F43)/60,2))</f>
        <v/>
      </c>
      <c r="H43" s="7"/>
      <c r="I43" s="7"/>
      <c r="J43" s="12" t="n">
        <f aca="false">IF(G43="",0,IF(H43="Job",G43,0))</f>
        <v>0</v>
      </c>
      <c r="K43" s="12" t="n">
        <f aca="false">IF(G43="",0,IF(H43="Non-job",G43,0))</f>
        <v>0</v>
      </c>
      <c r="L43" s="13" t="n">
        <f aca="false">IF(G43="",0,G43*IFERROR(VLOOKUP(B43,Crew!$A$5:$C$24,3,FALSE()),0))</f>
        <v>0</v>
      </c>
      <c r="M43" s="13" t="n">
        <f aca="false">IF(H43="Job",L43,0)</f>
        <v>0</v>
      </c>
      <c r="N43" s="14" t="str">
        <f aca="false">IF(AND(B43="",G43=""),"",IF(B43="","Name missing",IF(COUNTIF(Crew!$A$5:$A$24,B43)=0,"Name not on the crew list",IF(G43="","Start or finish missing",IF(H43="","Choose Job or Non-job",IF(AND(H43="Job",C43=""),"Job no. missing",IF(AND(H43="Job",COUNTIF('By job'!$A$5:$A$24,C43)=0),"Job no. not on the job list",IF(I43="","Approver missing",""))))))))</f>
        <v/>
      </c>
      <c r="O43" s="7"/>
    </row>
    <row r="44" customFormat="false" ht="15" hidden="false" customHeight="false" outlineLevel="0" collapsed="false">
      <c r="A44" s="9"/>
      <c r="B44" s="7"/>
      <c r="C44" s="7"/>
      <c r="D44" s="10"/>
      <c r="E44" s="10"/>
      <c r="F44" s="7"/>
      <c r="G44" s="11" t="str">
        <f aca="false">IF(OR(D44="",E44=""),"",ROUND(MOD(E44-D44,1)*24-N(F44)/60,2))</f>
        <v/>
      </c>
      <c r="H44" s="7"/>
      <c r="I44" s="7"/>
      <c r="J44" s="12" t="n">
        <f aca="false">IF(G44="",0,IF(H44="Job",G44,0))</f>
        <v>0</v>
      </c>
      <c r="K44" s="12" t="n">
        <f aca="false">IF(G44="",0,IF(H44="Non-job",G44,0))</f>
        <v>0</v>
      </c>
      <c r="L44" s="13" t="n">
        <f aca="false">IF(G44="",0,G44*IFERROR(VLOOKUP(B44,Crew!$A$5:$C$24,3,FALSE()),0))</f>
        <v>0</v>
      </c>
      <c r="M44" s="13" t="n">
        <f aca="false">IF(H44="Job",L44,0)</f>
        <v>0</v>
      </c>
      <c r="N44" s="14" t="str">
        <f aca="false">IF(AND(B44="",G44=""),"",IF(B44="","Name missing",IF(COUNTIF(Crew!$A$5:$A$24,B44)=0,"Name not on the crew list",IF(G44="","Start or finish missing",IF(H44="","Choose Job or Non-job",IF(AND(H44="Job",C44=""),"Job no. missing",IF(AND(H44="Job",COUNTIF('By job'!$A$5:$A$24,C44)=0),"Job no. not on the job list",IF(I44="","Approver missing",""))))))))</f>
        <v/>
      </c>
      <c r="O44" s="7"/>
    </row>
    <row r="45" customFormat="false" ht="15" hidden="false" customHeight="false" outlineLevel="0" collapsed="false">
      <c r="A45" s="9"/>
      <c r="B45" s="7"/>
      <c r="C45" s="7"/>
      <c r="D45" s="10"/>
      <c r="E45" s="10"/>
      <c r="F45" s="7"/>
      <c r="G45" s="11" t="str">
        <f aca="false">IF(OR(D45="",E45=""),"",ROUND(MOD(E45-D45,1)*24-N(F45)/60,2))</f>
        <v/>
      </c>
      <c r="H45" s="7"/>
      <c r="I45" s="7"/>
      <c r="J45" s="12" t="n">
        <f aca="false">IF(G45="",0,IF(H45="Job",G45,0))</f>
        <v>0</v>
      </c>
      <c r="K45" s="12" t="n">
        <f aca="false">IF(G45="",0,IF(H45="Non-job",G45,0))</f>
        <v>0</v>
      </c>
      <c r="L45" s="13" t="n">
        <f aca="false">IF(G45="",0,G45*IFERROR(VLOOKUP(B45,Crew!$A$5:$C$24,3,FALSE()),0))</f>
        <v>0</v>
      </c>
      <c r="M45" s="13" t="n">
        <f aca="false">IF(H45="Job",L45,0)</f>
        <v>0</v>
      </c>
      <c r="N45" s="14" t="str">
        <f aca="false">IF(AND(B45="",G45=""),"",IF(B45="","Name missing",IF(COUNTIF(Crew!$A$5:$A$24,B45)=0,"Name not on the crew list",IF(G45="","Start or finish missing",IF(H45="","Choose Job or Non-job",IF(AND(H45="Job",C45=""),"Job no. missing",IF(AND(H45="Job",COUNTIF('By job'!$A$5:$A$24,C45)=0),"Job no. not on the job list",IF(I45="","Approver missing",""))))))))</f>
        <v/>
      </c>
      <c r="O45" s="7"/>
    </row>
    <row r="46" customFormat="false" ht="15" hidden="false" customHeight="false" outlineLevel="0" collapsed="false">
      <c r="A46" s="9"/>
      <c r="B46" s="7"/>
      <c r="C46" s="7"/>
      <c r="D46" s="10"/>
      <c r="E46" s="10"/>
      <c r="F46" s="7"/>
      <c r="G46" s="11" t="str">
        <f aca="false">IF(OR(D46="",E46=""),"",ROUND(MOD(E46-D46,1)*24-N(F46)/60,2))</f>
        <v/>
      </c>
      <c r="H46" s="7"/>
      <c r="I46" s="7"/>
      <c r="J46" s="12" t="n">
        <f aca="false">IF(G46="",0,IF(H46="Job",G46,0))</f>
        <v>0</v>
      </c>
      <c r="K46" s="12" t="n">
        <f aca="false">IF(G46="",0,IF(H46="Non-job",G46,0))</f>
        <v>0</v>
      </c>
      <c r="L46" s="13" t="n">
        <f aca="false">IF(G46="",0,G46*IFERROR(VLOOKUP(B46,Crew!$A$5:$C$24,3,FALSE()),0))</f>
        <v>0</v>
      </c>
      <c r="M46" s="13" t="n">
        <f aca="false">IF(H46="Job",L46,0)</f>
        <v>0</v>
      </c>
      <c r="N46" s="14" t="str">
        <f aca="false">IF(AND(B46="",G46=""),"",IF(B46="","Name missing",IF(COUNTIF(Crew!$A$5:$A$24,B46)=0,"Name not on the crew list",IF(G46="","Start or finish missing",IF(H46="","Choose Job or Non-job",IF(AND(H46="Job",C46=""),"Job no. missing",IF(AND(H46="Job",COUNTIF('By job'!$A$5:$A$24,C46)=0),"Job no. not on the job list",IF(I46="","Approver missing",""))))))))</f>
        <v/>
      </c>
      <c r="O46" s="7"/>
    </row>
    <row r="47" customFormat="false" ht="15" hidden="false" customHeight="false" outlineLevel="0" collapsed="false">
      <c r="A47" s="9"/>
      <c r="B47" s="7"/>
      <c r="C47" s="7"/>
      <c r="D47" s="10"/>
      <c r="E47" s="10"/>
      <c r="F47" s="7"/>
      <c r="G47" s="11" t="str">
        <f aca="false">IF(OR(D47="",E47=""),"",ROUND(MOD(E47-D47,1)*24-N(F47)/60,2))</f>
        <v/>
      </c>
      <c r="H47" s="7"/>
      <c r="I47" s="7"/>
      <c r="J47" s="12" t="n">
        <f aca="false">IF(G47="",0,IF(H47="Job",G47,0))</f>
        <v>0</v>
      </c>
      <c r="K47" s="12" t="n">
        <f aca="false">IF(G47="",0,IF(H47="Non-job",G47,0))</f>
        <v>0</v>
      </c>
      <c r="L47" s="13" t="n">
        <f aca="false">IF(G47="",0,G47*IFERROR(VLOOKUP(B47,Crew!$A$5:$C$24,3,FALSE()),0))</f>
        <v>0</v>
      </c>
      <c r="M47" s="13" t="n">
        <f aca="false">IF(H47="Job",L47,0)</f>
        <v>0</v>
      </c>
      <c r="N47" s="14" t="str">
        <f aca="false">IF(AND(B47="",G47=""),"",IF(B47="","Name missing",IF(COUNTIF(Crew!$A$5:$A$24,B47)=0,"Name not on the crew list",IF(G47="","Start or finish missing",IF(H47="","Choose Job or Non-job",IF(AND(H47="Job",C47=""),"Job no. missing",IF(AND(H47="Job",COUNTIF('By job'!$A$5:$A$24,C47)=0),"Job no. not on the job list",IF(I47="","Approver missing",""))))))))</f>
        <v/>
      </c>
      <c r="O47" s="7"/>
    </row>
    <row r="48" customFormat="false" ht="15" hidden="false" customHeight="false" outlineLevel="0" collapsed="false">
      <c r="A48" s="9"/>
      <c r="B48" s="7"/>
      <c r="C48" s="7"/>
      <c r="D48" s="10"/>
      <c r="E48" s="10"/>
      <c r="F48" s="7"/>
      <c r="G48" s="11" t="str">
        <f aca="false">IF(OR(D48="",E48=""),"",ROUND(MOD(E48-D48,1)*24-N(F48)/60,2))</f>
        <v/>
      </c>
      <c r="H48" s="7"/>
      <c r="I48" s="7"/>
      <c r="J48" s="12" t="n">
        <f aca="false">IF(G48="",0,IF(H48="Job",G48,0))</f>
        <v>0</v>
      </c>
      <c r="K48" s="12" t="n">
        <f aca="false">IF(G48="",0,IF(H48="Non-job",G48,0))</f>
        <v>0</v>
      </c>
      <c r="L48" s="13" t="n">
        <f aca="false">IF(G48="",0,G48*IFERROR(VLOOKUP(B48,Crew!$A$5:$C$24,3,FALSE()),0))</f>
        <v>0</v>
      </c>
      <c r="M48" s="13" t="n">
        <f aca="false">IF(H48="Job",L48,0)</f>
        <v>0</v>
      </c>
      <c r="N48" s="14" t="str">
        <f aca="false">IF(AND(B48="",G48=""),"",IF(B48="","Name missing",IF(COUNTIF(Crew!$A$5:$A$24,B48)=0,"Name not on the crew list",IF(G48="","Start or finish missing",IF(H48="","Choose Job or Non-job",IF(AND(H48="Job",C48=""),"Job no. missing",IF(AND(H48="Job",COUNTIF('By job'!$A$5:$A$24,C48)=0),"Job no. not on the job list",IF(I48="","Approver missing",""))))))))</f>
        <v/>
      </c>
      <c r="O48" s="7"/>
    </row>
    <row r="49" customFormat="false" ht="15" hidden="false" customHeight="false" outlineLevel="0" collapsed="false">
      <c r="A49" s="9"/>
      <c r="B49" s="7"/>
      <c r="C49" s="7"/>
      <c r="D49" s="10"/>
      <c r="E49" s="10"/>
      <c r="F49" s="7"/>
      <c r="G49" s="11" t="str">
        <f aca="false">IF(OR(D49="",E49=""),"",ROUND(MOD(E49-D49,1)*24-N(F49)/60,2))</f>
        <v/>
      </c>
      <c r="H49" s="7"/>
      <c r="I49" s="7"/>
      <c r="J49" s="12" t="n">
        <f aca="false">IF(G49="",0,IF(H49="Job",G49,0))</f>
        <v>0</v>
      </c>
      <c r="K49" s="12" t="n">
        <f aca="false">IF(G49="",0,IF(H49="Non-job",G49,0))</f>
        <v>0</v>
      </c>
      <c r="L49" s="13" t="n">
        <f aca="false">IF(G49="",0,G49*IFERROR(VLOOKUP(B49,Crew!$A$5:$C$24,3,FALSE()),0))</f>
        <v>0</v>
      </c>
      <c r="M49" s="13" t="n">
        <f aca="false">IF(H49="Job",L49,0)</f>
        <v>0</v>
      </c>
      <c r="N49" s="14" t="str">
        <f aca="false">IF(AND(B49="",G49=""),"",IF(B49="","Name missing",IF(COUNTIF(Crew!$A$5:$A$24,B49)=0,"Name not on the crew list",IF(G49="","Start or finish missing",IF(H49="","Choose Job or Non-job",IF(AND(H49="Job",C49=""),"Job no. missing",IF(AND(H49="Job",COUNTIF('By job'!$A$5:$A$24,C49)=0),"Job no. not on the job list",IF(I49="","Approver missing",""))))))))</f>
        <v/>
      </c>
      <c r="O49" s="7"/>
    </row>
    <row r="50" customFormat="false" ht="15" hidden="false" customHeight="false" outlineLevel="0" collapsed="false">
      <c r="A50" s="9"/>
      <c r="B50" s="7"/>
      <c r="C50" s="7"/>
      <c r="D50" s="10"/>
      <c r="E50" s="10"/>
      <c r="F50" s="7"/>
      <c r="G50" s="11" t="str">
        <f aca="false">IF(OR(D50="",E50=""),"",ROUND(MOD(E50-D50,1)*24-N(F50)/60,2))</f>
        <v/>
      </c>
      <c r="H50" s="7"/>
      <c r="I50" s="7"/>
      <c r="J50" s="12" t="n">
        <f aca="false">IF(G50="",0,IF(H50="Job",G50,0))</f>
        <v>0</v>
      </c>
      <c r="K50" s="12" t="n">
        <f aca="false">IF(G50="",0,IF(H50="Non-job",G50,0))</f>
        <v>0</v>
      </c>
      <c r="L50" s="13" t="n">
        <f aca="false">IF(G50="",0,G50*IFERROR(VLOOKUP(B50,Crew!$A$5:$C$24,3,FALSE()),0))</f>
        <v>0</v>
      </c>
      <c r="M50" s="13" t="n">
        <f aca="false">IF(H50="Job",L50,0)</f>
        <v>0</v>
      </c>
      <c r="N50" s="14" t="str">
        <f aca="false">IF(AND(B50="",G50=""),"",IF(B50="","Name missing",IF(COUNTIF(Crew!$A$5:$A$24,B50)=0,"Name not on the crew list",IF(G50="","Start or finish missing",IF(H50="","Choose Job or Non-job",IF(AND(H50="Job",C50=""),"Job no. missing",IF(AND(H50="Job",COUNTIF('By job'!$A$5:$A$24,C50)=0),"Job no. not on the job list",IF(I50="","Approver missing",""))))))))</f>
        <v/>
      </c>
      <c r="O50" s="7"/>
    </row>
    <row r="51" customFormat="false" ht="15" hidden="false" customHeight="false" outlineLevel="0" collapsed="false">
      <c r="A51" s="9"/>
      <c r="B51" s="7"/>
      <c r="C51" s="7"/>
      <c r="D51" s="10"/>
      <c r="E51" s="10"/>
      <c r="F51" s="7"/>
      <c r="G51" s="11" t="str">
        <f aca="false">IF(OR(D51="",E51=""),"",ROUND(MOD(E51-D51,1)*24-N(F51)/60,2))</f>
        <v/>
      </c>
      <c r="H51" s="7"/>
      <c r="I51" s="7"/>
      <c r="J51" s="12" t="n">
        <f aca="false">IF(G51="",0,IF(H51="Job",G51,0))</f>
        <v>0</v>
      </c>
      <c r="K51" s="12" t="n">
        <f aca="false">IF(G51="",0,IF(H51="Non-job",G51,0))</f>
        <v>0</v>
      </c>
      <c r="L51" s="13" t="n">
        <f aca="false">IF(G51="",0,G51*IFERROR(VLOOKUP(B51,Crew!$A$5:$C$24,3,FALSE()),0))</f>
        <v>0</v>
      </c>
      <c r="M51" s="13" t="n">
        <f aca="false">IF(H51="Job",L51,0)</f>
        <v>0</v>
      </c>
      <c r="N51" s="14" t="str">
        <f aca="false">IF(AND(B51="",G51=""),"",IF(B51="","Name missing",IF(COUNTIF(Crew!$A$5:$A$24,B51)=0,"Name not on the crew list",IF(G51="","Start or finish missing",IF(H51="","Choose Job or Non-job",IF(AND(H51="Job",C51=""),"Job no. missing",IF(AND(H51="Job",COUNTIF('By job'!$A$5:$A$24,C51)=0),"Job no. not on the job list",IF(I51="","Approver missing",""))))))))</f>
        <v/>
      </c>
      <c r="O51" s="7"/>
    </row>
    <row r="52" customFormat="false" ht="15" hidden="false" customHeight="false" outlineLevel="0" collapsed="false">
      <c r="A52" s="9"/>
      <c r="B52" s="7"/>
      <c r="C52" s="7"/>
      <c r="D52" s="10"/>
      <c r="E52" s="10"/>
      <c r="F52" s="7"/>
      <c r="G52" s="11" t="str">
        <f aca="false">IF(OR(D52="",E52=""),"",ROUND(MOD(E52-D52,1)*24-N(F52)/60,2))</f>
        <v/>
      </c>
      <c r="H52" s="7"/>
      <c r="I52" s="7"/>
      <c r="J52" s="12" t="n">
        <f aca="false">IF(G52="",0,IF(H52="Job",G52,0))</f>
        <v>0</v>
      </c>
      <c r="K52" s="12" t="n">
        <f aca="false">IF(G52="",0,IF(H52="Non-job",G52,0))</f>
        <v>0</v>
      </c>
      <c r="L52" s="13" t="n">
        <f aca="false">IF(G52="",0,G52*IFERROR(VLOOKUP(B52,Crew!$A$5:$C$24,3,FALSE()),0))</f>
        <v>0</v>
      </c>
      <c r="M52" s="13" t="n">
        <f aca="false">IF(H52="Job",L52,0)</f>
        <v>0</v>
      </c>
      <c r="N52" s="14" t="str">
        <f aca="false">IF(AND(B52="",G52=""),"",IF(B52="","Name missing",IF(COUNTIF(Crew!$A$5:$A$24,B52)=0,"Name not on the crew list",IF(G52="","Start or finish missing",IF(H52="","Choose Job or Non-job",IF(AND(H52="Job",C52=""),"Job no. missing",IF(AND(H52="Job",COUNTIF('By job'!$A$5:$A$24,C52)=0),"Job no. not on the job list",IF(I52="","Approver missing",""))))))))</f>
        <v/>
      </c>
      <c r="O52" s="7"/>
    </row>
    <row r="53" customFormat="false" ht="15" hidden="false" customHeight="false" outlineLevel="0" collapsed="false">
      <c r="A53" s="9"/>
      <c r="B53" s="7"/>
      <c r="C53" s="7"/>
      <c r="D53" s="10"/>
      <c r="E53" s="10"/>
      <c r="F53" s="7"/>
      <c r="G53" s="11" t="str">
        <f aca="false">IF(OR(D53="",E53=""),"",ROUND(MOD(E53-D53,1)*24-N(F53)/60,2))</f>
        <v/>
      </c>
      <c r="H53" s="7"/>
      <c r="I53" s="7"/>
      <c r="J53" s="12" t="n">
        <f aca="false">IF(G53="",0,IF(H53="Job",G53,0))</f>
        <v>0</v>
      </c>
      <c r="K53" s="12" t="n">
        <f aca="false">IF(G53="",0,IF(H53="Non-job",G53,0))</f>
        <v>0</v>
      </c>
      <c r="L53" s="13" t="n">
        <f aca="false">IF(G53="",0,G53*IFERROR(VLOOKUP(B53,Crew!$A$5:$C$24,3,FALSE()),0))</f>
        <v>0</v>
      </c>
      <c r="M53" s="13" t="n">
        <f aca="false">IF(H53="Job",L53,0)</f>
        <v>0</v>
      </c>
      <c r="N53" s="14" t="str">
        <f aca="false">IF(AND(B53="",G53=""),"",IF(B53="","Name missing",IF(COUNTIF(Crew!$A$5:$A$24,B53)=0,"Name not on the crew list",IF(G53="","Start or finish missing",IF(H53="","Choose Job or Non-job",IF(AND(H53="Job",C53=""),"Job no. missing",IF(AND(H53="Job",COUNTIF('By job'!$A$5:$A$24,C53)=0),"Job no. not on the job list",IF(I53="","Approver missing",""))))))))</f>
        <v/>
      </c>
      <c r="O53" s="7"/>
    </row>
    <row r="54" customFormat="false" ht="15" hidden="false" customHeight="false" outlineLevel="0" collapsed="false">
      <c r="A54" s="9"/>
      <c r="B54" s="7"/>
      <c r="C54" s="7"/>
      <c r="D54" s="10"/>
      <c r="E54" s="10"/>
      <c r="F54" s="7"/>
      <c r="G54" s="11" t="str">
        <f aca="false">IF(OR(D54="",E54=""),"",ROUND(MOD(E54-D54,1)*24-N(F54)/60,2))</f>
        <v/>
      </c>
      <c r="H54" s="7"/>
      <c r="I54" s="7"/>
      <c r="J54" s="12" t="n">
        <f aca="false">IF(G54="",0,IF(H54="Job",G54,0))</f>
        <v>0</v>
      </c>
      <c r="K54" s="12" t="n">
        <f aca="false">IF(G54="",0,IF(H54="Non-job",G54,0))</f>
        <v>0</v>
      </c>
      <c r="L54" s="13" t="n">
        <f aca="false">IF(G54="",0,G54*IFERROR(VLOOKUP(B54,Crew!$A$5:$C$24,3,FALSE()),0))</f>
        <v>0</v>
      </c>
      <c r="M54" s="13" t="n">
        <f aca="false">IF(H54="Job",L54,0)</f>
        <v>0</v>
      </c>
      <c r="N54" s="14" t="str">
        <f aca="false">IF(AND(B54="",G54=""),"",IF(B54="","Name missing",IF(COUNTIF(Crew!$A$5:$A$24,B54)=0,"Name not on the crew list",IF(G54="","Start or finish missing",IF(H54="","Choose Job or Non-job",IF(AND(H54="Job",C54=""),"Job no. missing",IF(AND(H54="Job",COUNTIF('By job'!$A$5:$A$24,C54)=0),"Job no. not on the job list",IF(I54="","Approver missing",""))))))))</f>
        <v/>
      </c>
      <c r="O54" s="7"/>
    </row>
    <row r="55" customFormat="false" ht="15" hidden="false" customHeight="false" outlineLevel="0" collapsed="false">
      <c r="A55" s="9"/>
      <c r="B55" s="7"/>
      <c r="C55" s="7"/>
      <c r="D55" s="10"/>
      <c r="E55" s="10"/>
      <c r="F55" s="7"/>
      <c r="G55" s="11" t="str">
        <f aca="false">IF(OR(D55="",E55=""),"",ROUND(MOD(E55-D55,1)*24-N(F55)/60,2))</f>
        <v/>
      </c>
      <c r="H55" s="7"/>
      <c r="I55" s="7"/>
      <c r="J55" s="12" t="n">
        <f aca="false">IF(G55="",0,IF(H55="Job",G55,0))</f>
        <v>0</v>
      </c>
      <c r="K55" s="12" t="n">
        <f aca="false">IF(G55="",0,IF(H55="Non-job",G55,0))</f>
        <v>0</v>
      </c>
      <c r="L55" s="13" t="n">
        <f aca="false">IF(G55="",0,G55*IFERROR(VLOOKUP(B55,Crew!$A$5:$C$24,3,FALSE()),0))</f>
        <v>0</v>
      </c>
      <c r="M55" s="13" t="n">
        <f aca="false">IF(H55="Job",L55,0)</f>
        <v>0</v>
      </c>
      <c r="N55" s="14" t="str">
        <f aca="false">IF(AND(B55="",G55=""),"",IF(B55="","Name missing",IF(COUNTIF(Crew!$A$5:$A$24,B55)=0,"Name not on the crew list",IF(G55="","Start or finish missing",IF(H55="","Choose Job or Non-job",IF(AND(H55="Job",C55=""),"Job no. missing",IF(AND(H55="Job",COUNTIF('By job'!$A$5:$A$24,C55)=0),"Job no. not on the job list",IF(I55="","Approver missing",""))))))))</f>
        <v/>
      </c>
      <c r="O55" s="7"/>
    </row>
    <row r="56" customFormat="false" ht="15" hidden="false" customHeight="false" outlineLevel="0" collapsed="false">
      <c r="A56" s="9"/>
      <c r="B56" s="7"/>
      <c r="C56" s="7"/>
      <c r="D56" s="10"/>
      <c r="E56" s="10"/>
      <c r="F56" s="7"/>
      <c r="G56" s="11" t="str">
        <f aca="false">IF(OR(D56="",E56=""),"",ROUND(MOD(E56-D56,1)*24-N(F56)/60,2))</f>
        <v/>
      </c>
      <c r="H56" s="7"/>
      <c r="I56" s="7"/>
      <c r="J56" s="12" t="n">
        <f aca="false">IF(G56="",0,IF(H56="Job",G56,0))</f>
        <v>0</v>
      </c>
      <c r="K56" s="12" t="n">
        <f aca="false">IF(G56="",0,IF(H56="Non-job",G56,0))</f>
        <v>0</v>
      </c>
      <c r="L56" s="13" t="n">
        <f aca="false">IF(G56="",0,G56*IFERROR(VLOOKUP(B56,Crew!$A$5:$C$24,3,FALSE()),0))</f>
        <v>0</v>
      </c>
      <c r="M56" s="13" t="n">
        <f aca="false">IF(H56="Job",L56,0)</f>
        <v>0</v>
      </c>
      <c r="N56" s="14" t="str">
        <f aca="false">IF(AND(B56="",G56=""),"",IF(B56="","Name missing",IF(COUNTIF(Crew!$A$5:$A$24,B56)=0,"Name not on the crew list",IF(G56="","Start or finish missing",IF(H56="","Choose Job or Non-job",IF(AND(H56="Job",C56=""),"Job no. missing",IF(AND(H56="Job",COUNTIF('By job'!$A$5:$A$24,C56)=0),"Job no. not on the job list",IF(I56="","Approver missing",""))))))))</f>
        <v/>
      </c>
      <c r="O56" s="7"/>
    </row>
    <row r="57" customFormat="false" ht="15" hidden="false" customHeight="false" outlineLevel="0" collapsed="false">
      <c r="A57" s="9"/>
      <c r="B57" s="7"/>
      <c r="C57" s="7"/>
      <c r="D57" s="10"/>
      <c r="E57" s="10"/>
      <c r="F57" s="7"/>
      <c r="G57" s="11" t="str">
        <f aca="false">IF(OR(D57="",E57=""),"",ROUND(MOD(E57-D57,1)*24-N(F57)/60,2))</f>
        <v/>
      </c>
      <c r="H57" s="7"/>
      <c r="I57" s="7"/>
      <c r="J57" s="12" t="n">
        <f aca="false">IF(G57="",0,IF(H57="Job",G57,0))</f>
        <v>0</v>
      </c>
      <c r="K57" s="12" t="n">
        <f aca="false">IF(G57="",0,IF(H57="Non-job",G57,0))</f>
        <v>0</v>
      </c>
      <c r="L57" s="13" t="n">
        <f aca="false">IF(G57="",0,G57*IFERROR(VLOOKUP(B57,Crew!$A$5:$C$24,3,FALSE()),0))</f>
        <v>0</v>
      </c>
      <c r="M57" s="13" t="n">
        <f aca="false">IF(H57="Job",L57,0)</f>
        <v>0</v>
      </c>
      <c r="N57" s="14" t="str">
        <f aca="false">IF(AND(B57="",G57=""),"",IF(B57="","Name missing",IF(COUNTIF(Crew!$A$5:$A$24,B57)=0,"Name not on the crew list",IF(G57="","Start or finish missing",IF(H57="","Choose Job or Non-job",IF(AND(H57="Job",C57=""),"Job no. missing",IF(AND(H57="Job",COUNTIF('By job'!$A$5:$A$24,C57)=0),"Job no. not on the job list",IF(I57="","Approver missing",""))))))))</f>
        <v/>
      </c>
      <c r="O57" s="7"/>
    </row>
    <row r="58" customFormat="false" ht="15" hidden="false" customHeight="false" outlineLevel="0" collapsed="false">
      <c r="A58" s="9"/>
      <c r="B58" s="7"/>
      <c r="C58" s="7"/>
      <c r="D58" s="10"/>
      <c r="E58" s="10"/>
      <c r="F58" s="7"/>
      <c r="G58" s="11" t="str">
        <f aca="false">IF(OR(D58="",E58=""),"",ROUND(MOD(E58-D58,1)*24-N(F58)/60,2))</f>
        <v/>
      </c>
      <c r="H58" s="7"/>
      <c r="I58" s="7"/>
      <c r="J58" s="12" t="n">
        <f aca="false">IF(G58="",0,IF(H58="Job",G58,0))</f>
        <v>0</v>
      </c>
      <c r="K58" s="12" t="n">
        <f aca="false">IF(G58="",0,IF(H58="Non-job",G58,0))</f>
        <v>0</v>
      </c>
      <c r="L58" s="13" t="n">
        <f aca="false">IF(G58="",0,G58*IFERROR(VLOOKUP(B58,Crew!$A$5:$C$24,3,FALSE()),0))</f>
        <v>0</v>
      </c>
      <c r="M58" s="13" t="n">
        <f aca="false">IF(H58="Job",L58,0)</f>
        <v>0</v>
      </c>
      <c r="N58" s="14" t="str">
        <f aca="false">IF(AND(B58="",G58=""),"",IF(B58="","Name missing",IF(COUNTIF(Crew!$A$5:$A$24,B58)=0,"Name not on the crew list",IF(G58="","Start or finish missing",IF(H58="","Choose Job or Non-job",IF(AND(H58="Job",C58=""),"Job no. missing",IF(AND(H58="Job",COUNTIF('By job'!$A$5:$A$24,C58)=0),"Job no. not on the job list",IF(I58="","Approver missing",""))))))))</f>
        <v/>
      </c>
      <c r="O58" s="7"/>
    </row>
    <row r="59" customFormat="false" ht="15" hidden="false" customHeight="false" outlineLevel="0" collapsed="false">
      <c r="A59" s="9"/>
      <c r="B59" s="7"/>
      <c r="C59" s="7"/>
      <c r="D59" s="10"/>
      <c r="E59" s="10"/>
      <c r="F59" s="7"/>
      <c r="G59" s="11" t="str">
        <f aca="false">IF(OR(D59="",E59=""),"",ROUND(MOD(E59-D59,1)*24-N(F59)/60,2))</f>
        <v/>
      </c>
      <c r="H59" s="7"/>
      <c r="I59" s="7"/>
      <c r="J59" s="12" t="n">
        <f aca="false">IF(G59="",0,IF(H59="Job",G59,0))</f>
        <v>0</v>
      </c>
      <c r="K59" s="12" t="n">
        <f aca="false">IF(G59="",0,IF(H59="Non-job",G59,0))</f>
        <v>0</v>
      </c>
      <c r="L59" s="13" t="n">
        <f aca="false">IF(G59="",0,G59*IFERROR(VLOOKUP(B59,Crew!$A$5:$C$24,3,FALSE()),0))</f>
        <v>0</v>
      </c>
      <c r="M59" s="13" t="n">
        <f aca="false">IF(H59="Job",L59,0)</f>
        <v>0</v>
      </c>
      <c r="N59" s="14" t="str">
        <f aca="false">IF(AND(B59="",G59=""),"",IF(B59="","Name missing",IF(COUNTIF(Crew!$A$5:$A$24,B59)=0,"Name not on the crew list",IF(G59="","Start or finish missing",IF(H59="","Choose Job or Non-job",IF(AND(H59="Job",C59=""),"Job no. missing",IF(AND(H59="Job",COUNTIF('By job'!$A$5:$A$24,C59)=0),"Job no. not on the job list",IF(I59="","Approver missing",""))))))))</f>
        <v/>
      </c>
      <c r="O59" s="7"/>
    </row>
    <row r="60" customFormat="false" ht="15" hidden="false" customHeight="false" outlineLevel="0" collapsed="false">
      <c r="A60" s="9"/>
      <c r="B60" s="7"/>
      <c r="C60" s="7"/>
      <c r="D60" s="10"/>
      <c r="E60" s="10"/>
      <c r="F60" s="7"/>
      <c r="G60" s="11" t="str">
        <f aca="false">IF(OR(D60="",E60=""),"",ROUND(MOD(E60-D60,1)*24-N(F60)/60,2))</f>
        <v/>
      </c>
      <c r="H60" s="7"/>
      <c r="I60" s="7"/>
      <c r="J60" s="12" t="n">
        <f aca="false">IF(G60="",0,IF(H60="Job",G60,0))</f>
        <v>0</v>
      </c>
      <c r="K60" s="12" t="n">
        <f aca="false">IF(G60="",0,IF(H60="Non-job",G60,0))</f>
        <v>0</v>
      </c>
      <c r="L60" s="13" t="n">
        <f aca="false">IF(G60="",0,G60*IFERROR(VLOOKUP(B60,Crew!$A$5:$C$24,3,FALSE()),0))</f>
        <v>0</v>
      </c>
      <c r="M60" s="13" t="n">
        <f aca="false">IF(H60="Job",L60,0)</f>
        <v>0</v>
      </c>
      <c r="N60" s="14" t="str">
        <f aca="false">IF(AND(B60="",G60=""),"",IF(B60="","Name missing",IF(COUNTIF(Crew!$A$5:$A$24,B60)=0,"Name not on the crew list",IF(G60="","Start or finish missing",IF(H60="","Choose Job or Non-job",IF(AND(H60="Job",C60=""),"Job no. missing",IF(AND(H60="Job",COUNTIF('By job'!$A$5:$A$24,C60)=0),"Job no. not on the job list",IF(I60="","Approver missing",""))))))))</f>
        <v/>
      </c>
      <c r="O60" s="7"/>
    </row>
    <row r="61" customFormat="false" ht="15" hidden="false" customHeight="false" outlineLevel="0" collapsed="false">
      <c r="A61" s="9"/>
      <c r="B61" s="7"/>
      <c r="C61" s="7"/>
      <c r="D61" s="10"/>
      <c r="E61" s="10"/>
      <c r="F61" s="7"/>
      <c r="G61" s="11" t="str">
        <f aca="false">IF(OR(D61="",E61=""),"",ROUND(MOD(E61-D61,1)*24-N(F61)/60,2))</f>
        <v/>
      </c>
      <c r="H61" s="7"/>
      <c r="I61" s="7"/>
      <c r="J61" s="12" t="n">
        <f aca="false">IF(G61="",0,IF(H61="Job",G61,0))</f>
        <v>0</v>
      </c>
      <c r="K61" s="12" t="n">
        <f aca="false">IF(G61="",0,IF(H61="Non-job",G61,0))</f>
        <v>0</v>
      </c>
      <c r="L61" s="13" t="n">
        <f aca="false">IF(G61="",0,G61*IFERROR(VLOOKUP(B61,Crew!$A$5:$C$24,3,FALSE()),0))</f>
        <v>0</v>
      </c>
      <c r="M61" s="13" t="n">
        <f aca="false">IF(H61="Job",L61,0)</f>
        <v>0</v>
      </c>
      <c r="N61" s="14" t="str">
        <f aca="false">IF(AND(B61="",G61=""),"",IF(B61="","Name missing",IF(COUNTIF(Crew!$A$5:$A$24,B61)=0,"Name not on the crew list",IF(G61="","Start or finish missing",IF(H61="","Choose Job or Non-job",IF(AND(H61="Job",C61=""),"Job no. missing",IF(AND(H61="Job",COUNTIF('By job'!$A$5:$A$24,C61)=0),"Job no. not on the job list",IF(I61="","Approver missing",""))))))))</f>
        <v/>
      </c>
      <c r="O61" s="7"/>
    </row>
    <row r="62" customFormat="false" ht="15" hidden="false" customHeight="false" outlineLevel="0" collapsed="false">
      <c r="A62" s="9"/>
      <c r="B62" s="7"/>
      <c r="C62" s="7"/>
      <c r="D62" s="10"/>
      <c r="E62" s="10"/>
      <c r="F62" s="7"/>
      <c r="G62" s="11" t="str">
        <f aca="false">IF(OR(D62="",E62=""),"",ROUND(MOD(E62-D62,1)*24-N(F62)/60,2))</f>
        <v/>
      </c>
      <c r="H62" s="7"/>
      <c r="I62" s="7"/>
      <c r="J62" s="12" t="n">
        <f aca="false">IF(G62="",0,IF(H62="Job",G62,0))</f>
        <v>0</v>
      </c>
      <c r="K62" s="12" t="n">
        <f aca="false">IF(G62="",0,IF(H62="Non-job",G62,0))</f>
        <v>0</v>
      </c>
      <c r="L62" s="13" t="n">
        <f aca="false">IF(G62="",0,G62*IFERROR(VLOOKUP(B62,Crew!$A$5:$C$24,3,FALSE()),0))</f>
        <v>0</v>
      </c>
      <c r="M62" s="13" t="n">
        <f aca="false">IF(H62="Job",L62,0)</f>
        <v>0</v>
      </c>
      <c r="N62" s="14" t="str">
        <f aca="false">IF(AND(B62="",G62=""),"",IF(B62="","Name missing",IF(COUNTIF(Crew!$A$5:$A$24,B62)=0,"Name not on the crew list",IF(G62="","Start or finish missing",IF(H62="","Choose Job or Non-job",IF(AND(H62="Job",C62=""),"Job no. missing",IF(AND(H62="Job",COUNTIF('By job'!$A$5:$A$24,C62)=0),"Job no. not on the job list",IF(I62="","Approver missing",""))))))))</f>
        <v/>
      </c>
      <c r="O62" s="7"/>
    </row>
    <row r="63" customFormat="false" ht="15" hidden="false" customHeight="false" outlineLevel="0" collapsed="false">
      <c r="A63" s="9"/>
      <c r="B63" s="7"/>
      <c r="C63" s="7"/>
      <c r="D63" s="10"/>
      <c r="E63" s="10"/>
      <c r="F63" s="7"/>
      <c r="G63" s="11" t="str">
        <f aca="false">IF(OR(D63="",E63=""),"",ROUND(MOD(E63-D63,1)*24-N(F63)/60,2))</f>
        <v/>
      </c>
      <c r="H63" s="7"/>
      <c r="I63" s="7"/>
      <c r="J63" s="12" t="n">
        <f aca="false">IF(G63="",0,IF(H63="Job",G63,0))</f>
        <v>0</v>
      </c>
      <c r="K63" s="12" t="n">
        <f aca="false">IF(G63="",0,IF(H63="Non-job",G63,0))</f>
        <v>0</v>
      </c>
      <c r="L63" s="13" t="n">
        <f aca="false">IF(G63="",0,G63*IFERROR(VLOOKUP(B63,Crew!$A$5:$C$24,3,FALSE()),0))</f>
        <v>0</v>
      </c>
      <c r="M63" s="13" t="n">
        <f aca="false">IF(H63="Job",L63,0)</f>
        <v>0</v>
      </c>
      <c r="N63" s="14" t="str">
        <f aca="false">IF(AND(B63="",G63=""),"",IF(B63="","Name missing",IF(COUNTIF(Crew!$A$5:$A$24,B63)=0,"Name not on the crew list",IF(G63="","Start or finish missing",IF(H63="","Choose Job or Non-job",IF(AND(H63="Job",C63=""),"Job no. missing",IF(AND(H63="Job",COUNTIF('By job'!$A$5:$A$24,C63)=0),"Job no. not on the job list",IF(I63="","Approver missing",""))))))))</f>
        <v/>
      </c>
      <c r="O63" s="7"/>
    </row>
    <row r="64" customFormat="false" ht="15" hidden="false" customHeight="false" outlineLevel="0" collapsed="false">
      <c r="A64" s="9"/>
      <c r="B64" s="7"/>
      <c r="C64" s="7"/>
      <c r="D64" s="10"/>
      <c r="E64" s="10"/>
      <c r="F64" s="7"/>
      <c r="G64" s="11" t="str">
        <f aca="false">IF(OR(D64="",E64=""),"",ROUND(MOD(E64-D64,1)*24-N(F64)/60,2))</f>
        <v/>
      </c>
      <c r="H64" s="7"/>
      <c r="I64" s="7"/>
      <c r="J64" s="12" t="n">
        <f aca="false">IF(G64="",0,IF(H64="Job",G64,0))</f>
        <v>0</v>
      </c>
      <c r="K64" s="12" t="n">
        <f aca="false">IF(G64="",0,IF(H64="Non-job",G64,0))</f>
        <v>0</v>
      </c>
      <c r="L64" s="13" t="n">
        <f aca="false">IF(G64="",0,G64*IFERROR(VLOOKUP(B64,Crew!$A$5:$C$24,3,FALSE()),0))</f>
        <v>0</v>
      </c>
      <c r="M64" s="13" t="n">
        <f aca="false">IF(H64="Job",L64,0)</f>
        <v>0</v>
      </c>
      <c r="N64" s="14" t="str">
        <f aca="false">IF(AND(B64="",G64=""),"",IF(B64="","Name missing",IF(COUNTIF(Crew!$A$5:$A$24,B64)=0,"Name not on the crew list",IF(G64="","Start or finish missing",IF(H64="","Choose Job or Non-job",IF(AND(H64="Job",C64=""),"Job no. missing",IF(AND(H64="Job",COUNTIF('By job'!$A$5:$A$24,C64)=0),"Job no. not on the job list",IF(I64="","Approver missing",""))))))))</f>
        <v/>
      </c>
      <c r="O64" s="7"/>
    </row>
    <row r="65" customFormat="false" ht="15" hidden="false" customHeight="false" outlineLevel="0" collapsed="false">
      <c r="A65" s="9"/>
      <c r="B65" s="7"/>
      <c r="C65" s="7"/>
      <c r="D65" s="10"/>
      <c r="E65" s="10"/>
      <c r="F65" s="7"/>
      <c r="G65" s="11" t="str">
        <f aca="false">IF(OR(D65="",E65=""),"",ROUND(MOD(E65-D65,1)*24-N(F65)/60,2))</f>
        <v/>
      </c>
      <c r="H65" s="7"/>
      <c r="I65" s="7"/>
      <c r="J65" s="12" t="n">
        <f aca="false">IF(G65="",0,IF(H65="Job",G65,0))</f>
        <v>0</v>
      </c>
      <c r="K65" s="12" t="n">
        <f aca="false">IF(G65="",0,IF(H65="Non-job",G65,0))</f>
        <v>0</v>
      </c>
      <c r="L65" s="13" t="n">
        <f aca="false">IF(G65="",0,G65*IFERROR(VLOOKUP(B65,Crew!$A$5:$C$24,3,FALSE()),0))</f>
        <v>0</v>
      </c>
      <c r="M65" s="13" t="n">
        <f aca="false">IF(H65="Job",L65,0)</f>
        <v>0</v>
      </c>
      <c r="N65" s="14" t="str">
        <f aca="false">IF(AND(B65="",G65=""),"",IF(B65="","Name missing",IF(COUNTIF(Crew!$A$5:$A$24,B65)=0,"Name not on the crew list",IF(G65="","Start or finish missing",IF(H65="","Choose Job or Non-job",IF(AND(H65="Job",C65=""),"Job no. missing",IF(AND(H65="Job",COUNTIF('By job'!$A$5:$A$24,C65)=0),"Job no. not on the job list",IF(I65="","Approver missing",""))))))))</f>
        <v/>
      </c>
      <c r="O65" s="7"/>
    </row>
    <row r="66" customFormat="false" ht="15" hidden="false" customHeight="false" outlineLevel="0" collapsed="false">
      <c r="A66" s="9"/>
      <c r="B66" s="7"/>
      <c r="C66" s="7"/>
      <c r="D66" s="10"/>
      <c r="E66" s="10"/>
      <c r="F66" s="7"/>
      <c r="G66" s="11" t="str">
        <f aca="false">IF(OR(D66="",E66=""),"",ROUND(MOD(E66-D66,1)*24-N(F66)/60,2))</f>
        <v/>
      </c>
      <c r="H66" s="7"/>
      <c r="I66" s="7"/>
      <c r="J66" s="12" t="n">
        <f aca="false">IF(G66="",0,IF(H66="Job",G66,0))</f>
        <v>0</v>
      </c>
      <c r="K66" s="12" t="n">
        <f aca="false">IF(G66="",0,IF(H66="Non-job",G66,0))</f>
        <v>0</v>
      </c>
      <c r="L66" s="13" t="n">
        <f aca="false">IF(G66="",0,G66*IFERROR(VLOOKUP(B66,Crew!$A$5:$C$24,3,FALSE()),0))</f>
        <v>0</v>
      </c>
      <c r="M66" s="13" t="n">
        <f aca="false">IF(H66="Job",L66,0)</f>
        <v>0</v>
      </c>
      <c r="N66" s="14" t="str">
        <f aca="false">IF(AND(B66="",G66=""),"",IF(B66="","Name missing",IF(COUNTIF(Crew!$A$5:$A$24,B66)=0,"Name not on the crew list",IF(G66="","Start or finish missing",IF(H66="","Choose Job or Non-job",IF(AND(H66="Job",C66=""),"Job no. missing",IF(AND(H66="Job",COUNTIF('By job'!$A$5:$A$24,C66)=0),"Job no. not on the job list",IF(I66="","Approver missing",""))))))))</f>
        <v/>
      </c>
      <c r="O66" s="7"/>
    </row>
    <row r="67" customFormat="false" ht="15" hidden="false" customHeight="false" outlineLevel="0" collapsed="false">
      <c r="A67" s="9"/>
      <c r="B67" s="7"/>
      <c r="C67" s="7"/>
      <c r="D67" s="10"/>
      <c r="E67" s="10"/>
      <c r="F67" s="7"/>
      <c r="G67" s="11" t="str">
        <f aca="false">IF(OR(D67="",E67=""),"",ROUND(MOD(E67-D67,1)*24-N(F67)/60,2))</f>
        <v/>
      </c>
      <c r="H67" s="7"/>
      <c r="I67" s="7"/>
      <c r="J67" s="12" t="n">
        <f aca="false">IF(G67="",0,IF(H67="Job",G67,0))</f>
        <v>0</v>
      </c>
      <c r="K67" s="12" t="n">
        <f aca="false">IF(G67="",0,IF(H67="Non-job",G67,0))</f>
        <v>0</v>
      </c>
      <c r="L67" s="13" t="n">
        <f aca="false">IF(G67="",0,G67*IFERROR(VLOOKUP(B67,Crew!$A$5:$C$24,3,FALSE()),0))</f>
        <v>0</v>
      </c>
      <c r="M67" s="13" t="n">
        <f aca="false">IF(H67="Job",L67,0)</f>
        <v>0</v>
      </c>
      <c r="N67" s="14" t="str">
        <f aca="false">IF(AND(B67="",G67=""),"",IF(B67="","Name missing",IF(COUNTIF(Crew!$A$5:$A$24,B67)=0,"Name not on the crew list",IF(G67="","Start or finish missing",IF(H67="","Choose Job or Non-job",IF(AND(H67="Job",C67=""),"Job no. missing",IF(AND(H67="Job",COUNTIF('By job'!$A$5:$A$24,C67)=0),"Job no. not on the job list",IF(I67="","Approver missing",""))))))))</f>
        <v/>
      </c>
      <c r="O67" s="7"/>
    </row>
    <row r="68" customFormat="false" ht="15" hidden="false" customHeight="false" outlineLevel="0" collapsed="false">
      <c r="A68" s="9"/>
      <c r="B68" s="7"/>
      <c r="C68" s="7"/>
      <c r="D68" s="10"/>
      <c r="E68" s="10"/>
      <c r="F68" s="7"/>
      <c r="G68" s="11" t="str">
        <f aca="false">IF(OR(D68="",E68=""),"",ROUND(MOD(E68-D68,1)*24-N(F68)/60,2))</f>
        <v/>
      </c>
      <c r="H68" s="7"/>
      <c r="I68" s="7"/>
      <c r="J68" s="12" t="n">
        <f aca="false">IF(G68="",0,IF(H68="Job",G68,0))</f>
        <v>0</v>
      </c>
      <c r="K68" s="12" t="n">
        <f aca="false">IF(G68="",0,IF(H68="Non-job",G68,0))</f>
        <v>0</v>
      </c>
      <c r="L68" s="13" t="n">
        <f aca="false">IF(G68="",0,G68*IFERROR(VLOOKUP(B68,Crew!$A$5:$C$24,3,FALSE()),0))</f>
        <v>0</v>
      </c>
      <c r="M68" s="13" t="n">
        <f aca="false">IF(H68="Job",L68,0)</f>
        <v>0</v>
      </c>
      <c r="N68" s="14" t="str">
        <f aca="false">IF(AND(B68="",G68=""),"",IF(B68="","Name missing",IF(COUNTIF(Crew!$A$5:$A$24,B68)=0,"Name not on the crew list",IF(G68="","Start or finish missing",IF(H68="","Choose Job or Non-job",IF(AND(H68="Job",C68=""),"Job no. missing",IF(AND(H68="Job",COUNTIF('By job'!$A$5:$A$24,C68)=0),"Job no. not on the job list",IF(I68="","Approver missing",""))))))))</f>
        <v/>
      </c>
      <c r="O68" s="7"/>
    </row>
    <row r="69" customFormat="false" ht="15" hidden="false" customHeight="false" outlineLevel="0" collapsed="false">
      <c r="A69" s="9"/>
      <c r="B69" s="7"/>
      <c r="C69" s="7"/>
      <c r="D69" s="10"/>
      <c r="E69" s="10"/>
      <c r="F69" s="7"/>
      <c r="G69" s="11" t="str">
        <f aca="false">IF(OR(D69="",E69=""),"",ROUND(MOD(E69-D69,1)*24-N(F69)/60,2))</f>
        <v/>
      </c>
      <c r="H69" s="7"/>
      <c r="I69" s="7"/>
      <c r="J69" s="12" t="n">
        <f aca="false">IF(G69="",0,IF(H69="Job",G69,0))</f>
        <v>0</v>
      </c>
      <c r="K69" s="12" t="n">
        <f aca="false">IF(G69="",0,IF(H69="Non-job",G69,0))</f>
        <v>0</v>
      </c>
      <c r="L69" s="13" t="n">
        <f aca="false">IF(G69="",0,G69*IFERROR(VLOOKUP(B69,Crew!$A$5:$C$24,3,FALSE()),0))</f>
        <v>0</v>
      </c>
      <c r="M69" s="13" t="n">
        <f aca="false">IF(H69="Job",L69,0)</f>
        <v>0</v>
      </c>
      <c r="N69" s="14" t="str">
        <f aca="false">IF(AND(B69="",G69=""),"",IF(B69="","Name missing",IF(COUNTIF(Crew!$A$5:$A$24,B69)=0,"Name not on the crew list",IF(G69="","Start or finish missing",IF(H69="","Choose Job or Non-job",IF(AND(H69="Job",C69=""),"Job no. missing",IF(AND(H69="Job",COUNTIF('By job'!$A$5:$A$24,C69)=0),"Job no. not on the job list",IF(I69="","Approver missing",""))))))))</f>
        <v/>
      </c>
      <c r="O69" s="7"/>
    </row>
    <row r="70" customFormat="false" ht="15" hidden="false" customHeight="false" outlineLevel="0" collapsed="false">
      <c r="A70" s="9"/>
      <c r="B70" s="7"/>
      <c r="C70" s="7"/>
      <c r="D70" s="10"/>
      <c r="E70" s="10"/>
      <c r="F70" s="7"/>
      <c r="G70" s="11" t="str">
        <f aca="false">IF(OR(D70="",E70=""),"",ROUND(MOD(E70-D70,1)*24-N(F70)/60,2))</f>
        <v/>
      </c>
      <c r="H70" s="7"/>
      <c r="I70" s="7"/>
      <c r="J70" s="12" t="n">
        <f aca="false">IF(G70="",0,IF(H70="Job",G70,0))</f>
        <v>0</v>
      </c>
      <c r="K70" s="12" t="n">
        <f aca="false">IF(G70="",0,IF(H70="Non-job",G70,0))</f>
        <v>0</v>
      </c>
      <c r="L70" s="13" t="n">
        <f aca="false">IF(G70="",0,G70*IFERROR(VLOOKUP(B70,Crew!$A$5:$C$24,3,FALSE()),0))</f>
        <v>0</v>
      </c>
      <c r="M70" s="13" t="n">
        <f aca="false">IF(H70="Job",L70,0)</f>
        <v>0</v>
      </c>
      <c r="N70" s="14" t="str">
        <f aca="false">IF(AND(B70="",G70=""),"",IF(B70="","Name missing",IF(COUNTIF(Crew!$A$5:$A$24,B70)=0,"Name not on the crew list",IF(G70="","Start or finish missing",IF(H70="","Choose Job or Non-job",IF(AND(H70="Job",C70=""),"Job no. missing",IF(AND(H70="Job",COUNTIF('By job'!$A$5:$A$24,C70)=0),"Job no. not on the job list",IF(I70="","Approver missing",""))))))))</f>
        <v/>
      </c>
      <c r="O70" s="7"/>
    </row>
    <row r="71" customFormat="false" ht="15" hidden="false" customHeight="false" outlineLevel="0" collapsed="false">
      <c r="A71" s="9"/>
      <c r="B71" s="7"/>
      <c r="C71" s="7"/>
      <c r="D71" s="10"/>
      <c r="E71" s="10"/>
      <c r="F71" s="7"/>
      <c r="G71" s="11" t="str">
        <f aca="false">IF(OR(D71="",E71=""),"",ROUND(MOD(E71-D71,1)*24-N(F71)/60,2))</f>
        <v/>
      </c>
      <c r="H71" s="7"/>
      <c r="I71" s="7"/>
      <c r="J71" s="12" t="n">
        <f aca="false">IF(G71="",0,IF(H71="Job",G71,0))</f>
        <v>0</v>
      </c>
      <c r="K71" s="12" t="n">
        <f aca="false">IF(G71="",0,IF(H71="Non-job",G71,0))</f>
        <v>0</v>
      </c>
      <c r="L71" s="13" t="n">
        <f aca="false">IF(G71="",0,G71*IFERROR(VLOOKUP(B71,Crew!$A$5:$C$24,3,FALSE()),0))</f>
        <v>0</v>
      </c>
      <c r="M71" s="13" t="n">
        <f aca="false">IF(H71="Job",L71,0)</f>
        <v>0</v>
      </c>
      <c r="N71" s="14" t="str">
        <f aca="false">IF(AND(B71="",G71=""),"",IF(B71="","Name missing",IF(COUNTIF(Crew!$A$5:$A$24,B71)=0,"Name not on the crew list",IF(G71="","Start or finish missing",IF(H71="","Choose Job or Non-job",IF(AND(H71="Job",C71=""),"Job no. missing",IF(AND(H71="Job",COUNTIF('By job'!$A$5:$A$24,C71)=0),"Job no. not on the job list",IF(I71="","Approver missing",""))))))))</f>
        <v/>
      </c>
      <c r="O71" s="7"/>
    </row>
    <row r="72" customFormat="false" ht="15" hidden="false" customHeight="false" outlineLevel="0" collapsed="false">
      <c r="A72" s="9"/>
      <c r="B72" s="7"/>
      <c r="C72" s="7"/>
      <c r="D72" s="10"/>
      <c r="E72" s="10"/>
      <c r="F72" s="7"/>
      <c r="G72" s="11" t="str">
        <f aca="false">IF(OR(D72="",E72=""),"",ROUND(MOD(E72-D72,1)*24-N(F72)/60,2))</f>
        <v/>
      </c>
      <c r="H72" s="7"/>
      <c r="I72" s="7"/>
      <c r="J72" s="12" t="n">
        <f aca="false">IF(G72="",0,IF(H72="Job",G72,0))</f>
        <v>0</v>
      </c>
      <c r="K72" s="12" t="n">
        <f aca="false">IF(G72="",0,IF(H72="Non-job",G72,0))</f>
        <v>0</v>
      </c>
      <c r="L72" s="13" t="n">
        <f aca="false">IF(G72="",0,G72*IFERROR(VLOOKUP(B72,Crew!$A$5:$C$24,3,FALSE()),0))</f>
        <v>0</v>
      </c>
      <c r="M72" s="13" t="n">
        <f aca="false">IF(H72="Job",L72,0)</f>
        <v>0</v>
      </c>
      <c r="N72" s="14" t="str">
        <f aca="false">IF(AND(B72="",G72=""),"",IF(B72="","Name missing",IF(COUNTIF(Crew!$A$5:$A$24,B72)=0,"Name not on the crew list",IF(G72="","Start or finish missing",IF(H72="","Choose Job or Non-job",IF(AND(H72="Job",C72=""),"Job no. missing",IF(AND(H72="Job",COUNTIF('By job'!$A$5:$A$24,C72)=0),"Job no. not on the job list",IF(I72="","Approver missing",""))))))))</f>
        <v/>
      </c>
      <c r="O72" s="7"/>
    </row>
    <row r="73" customFormat="false" ht="15" hidden="false" customHeight="false" outlineLevel="0" collapsed="false">
      <c r="A73" s="9"/>
      <c r="B73" s="7"/>
      <c r="C73" s="7"/>
      <c r="D73" s="10"/>
      <c r="E73" s="10"/>
      <c r="F73" s="7"/>
      <c r="G73" s="11" t="str">
        <f aca="false">IF(OR(D73="",E73=""),"",ROUND(MOD(E73-D73,1)*24-N(F73)/60,2))</f>
        <v/>
      </c>
      <c r="H73" s="7"/>
      <c r="I73" s="7"/>
      <c r="J73" s="12" t="n">
        <f aca="false">IF(G73="",0,IF(H73="Job",G73,0))</f>
        <v>0</v>
      </c>
      <c r="K73" s="12" t="n">
        <f aca="false">IF(G73="",0,IF(H73="Non-job",G73,0))</f>
        <v>0</v>
      </c>
      <c r="L73" s="13" t="n">
        <f aca="false">IF(G73="",0,G73*IFERROR(VLOOKUP(B73,Crew!$A$5:$C$24,3,FALSE()),0))</f>
        <v>0</v>
      </c>
      <c r="M73" s="13" t="n">
        <f aca="false">IF(H73="Job",L73,0)</f>
        <v>0</v>
      </c>
      <c r="N73" s="14" t="str">
        <f aca="false">IF(AND(B73="",G73=""),"",IF(B73="","Name missing",IF(COUNTIF(Crew!$A$5:$A$24,B73)=0,"Name not on the crew list",IF(G73="","Start or finish missing",IF(H73="","Choose Job or Non-job",IF(AND(H73="Job",C73=""),"Job no. missing",IF(AND(H73="Job",COUNTIF('By job'!$A$5:$A$24,C73)=0),"Job no. not on the job list",IF(I73="","Approver missing",""))))))))</f>
        <v/>
      </c>
      <c r="O73" s="7"/>
    </row>
    <row r="74" customFormat="false" ht="15" hidden="false" customHeight="false" outlineLevel="0" collapsed="false">
      <c r="A74" s="9"/>
      <c r="B74" s="7"/>
      <c r="C74" s="7"/>
      <c r="D74" s="10"/>
      <c r="E74" s="10"/>
      <c r="F74" s="7"/>
      <c r="G74" s="11" t="str">
        <f aca="false">IF(OR(D74="",E74=""),"",ROUND(MOD(E74-D74,1)*24-N(F74)/60,2))</f>
        <v/>
      </c>
      <c r="H74" s="7"/>
      <c r="I74" s="7"/>
      <c r="J74" s="12" t="n">
        <f aca="false">IF(G74="",0,IF(H74="Job",G74,0))</f>
        <v>0</v>
      </c>
      <c r="K74" s="12" t="n">
        <f aca="false">IF(G74="",0,IF(H74="Non-job",G74,0))</f>
        <v>0</v>
      </c>
      <c r="L74" s="13" t="n">
        <f aca="false">IF(G74="",0,G74*IFERROR(VLOOKUP(B74,Crew!$A$5:$C$24,3,FALSE()),0))</f>
        <v>0</v>
      </c>
      <c r="M74" s="13" t="n">
        <f aca="false">IF(H74="Job",L74,0)</f>
        <v>0</v>
      </c>
      <c r="N74" s="14" t="str">
        <f aca="false">IF(AND(B74="",G74=""),"",IF(B74="","Name missing",IF(COUNTIF(Crew!$A$5:$A$24,B74)=0,"Name not on the crew list",IF(G74="","Start or finish missing",IF(H74="","Choose Job or Non-job",IF(AND(H74="Job",C74=""),"Job no. missing",IF(AND(H74="Job",COUNTIF('By job'!$A$5:$A$24,C74)=0),"Job no. not on the job list",IF(I74="","Approver missing",""))))))))</f>
        <v/>
      </c>
      <c r="O74" s="7"/>
    </row>
    <row r="75" customFormat="false" ht="15" hidden="false" customHeight="false" outlineLevel="0" collapsed="false">
      <c r="A75" s="9"/>
      <c r="B75" s="7"/>
      <c r="C75" s="7"/>
      <c r="D75" s="10"/>
      <c r="E75" s="10"/>
      <c r="F75" s="7"/>
      <c r="G75" s="11" t="str">
        <f aca="false">IF(OR(D75="",E75=""),"",ROUND(MOD(E75-D75,1)*24-N(F75)/60,2))</f>
        <v/>
      </c>
      <c r="H75" s="7"/>
      <c r="I75" s="7"/>
      <c r="J75" s="12" t="n">
        <f aca="false">IF(G75="",0,IF(H75="Job",G75,0))</f>
        <v>0</v>
      </c>
      <c r="K75" s="12" t="n">
        <f aca="false">IF(G75="",0,IF(H75="Non-job",G75,0))</f>
        <v>0</v>
      </c>
      <c r="L75" s="13" t="n">
        <f aca="false">IF(G75="",0,G75*IFERROR(VLOOKUP(B75,Crew!$A$5:$C$24,3,FALSE()),0))</f>
        <v>0</v>
      </c>
      <c r="M75" s="13" t="n">
        <f aca="false">IF(H75="Job",L75,0)</f>
        <v>0</v>
      </c>
      <c r="N75" s="14" t="str">
        <f aca="false">IF(AND(B75="",G75=""),"",IF(B75="","Name missing",IF(COUNTIF(Crew!$A$5:$A$24,B75)=0,"Name not on the crew list",IF(G75="","Start or finish missing",IF(H75="","Choose Job or Non-job",IF(AND(H75="Job",C75=""),"Job no. missing",IF(AND(H75="Job",COUNTIF('By job'!$A$5:$A$24,C75)=0),"Job no. not on the job list",IF(I75="","Approver missing",""))))))))</f>
        <v/>
      </c>
      <c r="O75" s="7"/>
    </row>
    <row r="76" customFormat="false" ht="15" hidden="false" customHeight="false" outlineLevel="0" collapsed="false">
      <c r="A76" s="9"/>
      <c r="B76" s="7"/>
      <c r="C76" s="7"/>
      <c r="D76" s="10"/>
      <c r="E76" s="10"/>
      <c r="F76" s="7"/>
      <c r="G76" s="11" t="str">
        <f aca="false">IF(OR(D76="",E76=""),"",ROUND(MOD(E76-D76,1)*24-N(F76)/60,2))</f>
        <v/>
      </c>
      <c r="H76" s="7"/>
      <c r="I76" s="7"/>
      <c r="J76" s="12" t="n">
        <f aca="false">IF(G76="",0,IF(H76="Job",G76,0))</f>
        <v>0</v>
      </c>
      <c r="K76" s="12" t="n">
        <f aca="false">IF(G76="",0,IF(H76="Non-job",G76,0))</f>
        <v>0</v>
      </c>
      <c r="L76" s="13" t="n">
        <f aca="false">IF(G76="",0,G76*IFERROR(VLOOKUP(B76,Crew!$A$5:$C$24,3,FALSE()),0))</f>
        <v>0</v>
      </c>
      <c r="M76" s="13" t="n">
        <f aca="false">IF(H76="Job",L76,0)</f>
        <v>0</v>
      </c>
      <c r="N76" s="14" t="str">
        <f aca="false">IF(AND(B76="",G76=""),"",IF(B76="","Name missing",IF(COUNTIF(Crew!$A$5:$A$24,B76)=0,"Name not on the crew list",IF(G76="","Start or finish missing",IF(H76="","Choose Job or Non-job",IF(AND(H76="Job",C76=""),"Job no. missing",IF(AND(H76="Job",COUNTIF('By job'!$A$5:$A$24,C76)=0),"Job no. not on the job list",IF(I76="","Approver missing",""))))))))</f>
        <v/>
      </c>
      <c r="O76" s="7"/>
    </row>
    <row r="77" customFormat="false" ht="15" hidden="false" customHeight="false" outlineLevel="0" collapsed="false">
      <c r="A77" s="9"/>
      <c r="B77" s="7"/>
      <c r="C77" s="7"/>
      <c r="D77" s="10"/>
      <c r="E77" s="10"/>
      <c r="F77" s="7"/>
      <c r="G77" s="11" t="str">
        <f aca="false">IF(OR(D77="",E77=""),"",ROUND(MOD(E77-D77,1)*24-N(F77)/60,2))</f>
        <v/>
      </c>
      <c r="H77" s="7"/>
      <c r="I77" s="7"/>
      <c r="J77" s="12" t="n">
        <f aca="false">IF(G77="",0,IF(H77="Job",G77,0))</f>
        <v>0</v>
      </c>
      <c r="K77" s="12" t="n">
        <f aca="false">IF(G77="",0,IF(H77="Non-job",G77,0))</f>
        <v>0</v>
      </c>
      <c r="L77" s="13" t="n">
        <f aca="false">IF(G77="",0,G77*IFERROR(VLOOKUP(B77,Crew!$A$5:$C$24,3,FALSE()),0))</f>
        <v>0</v>
      </c>
      <c r="M77" s="13" t="n">
        <f aca="false">IF(H77="Job",L77,0)</f>
        <v>0</v>
      </c>
      <c r="N77" s="14" t="str">
        <f aca="false">IF(AND(B77="",G77=""),"",IF(B77="","Name missing",IF(COUNTIF(Crew!$A$5:$A$24,B77)=0,"Name not on the crew list",IF(G77="","Start or finish missing",IF(H77="","Choose Job or Non-job",IF(AND(H77="Job",C77=""),"Job no. missing",IF(AND(H77="Job",COUNTIF('By job'!$A$5:$A$24,C77)=0),"Job no. not on the job list",IF(I77="","Approver missing",""))))))))</f>
        <v/>
      </c>
      <c r="O77" s="7"/>
    </row>
    <row r="78" customFormat="false" ht="15" hidden="false" customHeight="false" outlineLevel="0" collapsed="false">
      <c r="A78" s="9"/>
      <c r="B78" s="7"/>
      <c r="C78" s="7"/>
      <c r="D78" s="10"/>
      <c r="E78" s="10"/>
      <c r="F78" s="7"/>
      <c r="G78" s="11" t="str">
        <f aca="false">IF(OR(D78="",E78=""),"",ROUND(MOD(E78-D78,1)*24-N(F78)/60,2))</f>
        <v/>
      </c>
      <c r="H78" s="7"/>
      <c r="I78" s="7"/>
      <c r="J78" s="12" t="n">
        <f aca="false">IF(G78="",0,IF(H78="Job",G78,0))</f>
        <v>0</v>
      </c>
      <c r="K78" s="12" t="n">
        <f aca="false">IF(G78="",0,IF(H78="Non-job",G78,0))</f>
        <v>0</v>
      </c>
      <c r="L78" s="13" t="n">
        <f aca="false">IF(G78="",0,G78*IFERROR(VLOOKUP(B78,Crew!$A$5:$C$24,3,FALSE()),0))</f>
        <v>0</v>
      </c>
      <c r="M78" s="13" t="n">
        <f aca="false">IF(H78="Job",L78,0)</f>
        <v>0</v>
      </c>
      <c r="N78" s="14" t="str">
        <f aca="false">IF(AND(B78="",G78=""),"",IF(B78="","Name missing",IF(COUNTIF(Crew!$A$5:$A$24,B78)=0,"Name not on the crew list",IF(G78="","Start or finish missing",IF(H78="","Choose Job or Non-job",IF(AND(H78="Job",C78=""),"Job no. missing",IF(AND(H78="Job",COUNTIF('By job'!$A$5:$A$24,C78)=0),"Job no. not on the job list",IF(I78="","Approver missing",""))))))))</f>
        <v/>
      </c>
      <c r="O78" s="7"/>
    </row>
    <row r="79" customFormat="false" ht="15" hidden="false" customHeight="false" outlineLevel="0" collapsed="false">
      <c r="A79" s="9"/>
      <c r="B79" s="7"/>
      <c r="C79" s="7"/>
      <c r="D79" s="10"/>
      <c r="E79" s="10"/>
      <c r="F79" s="7"/>
      <c r="G79" s="11" t="str">
        <f aca="false">IF(OR(D79="",E79=""),"",ROUND(MOD(E79-D79,1)*24-N(F79)/60,2))</f>
        <v/>
      </c>
      <c r="H79" s="7"/>
      <c r="I79" s="7"/>
      <c r="J79" s="12" t="n">
        <f aca="false">IF(G79="",0,IF(H79="Job",G79,0))</f>
        <v>0</v>
      </c>
      <c r="K79" s="12" t="n">
        <f aca="false">IF(G79="",0,IF(H79="Non-job",G79,0))</f>
        <v>0</v>
      </c>
      <c r="L79" s="13" t="n">
        <f aca="false">IF(G79="",0,G79*IFERROR(VLOOKUP(B79,Crew!$A$5:$C$24,3,FALSE()),0))</f>
        <v>0</v>
      </c>
      <c r="M79" s="13" t="n">
        <f aca="false">IF(H79="Job",L79,0)</f>
        <v>0</v>
      </c>
      <c r="N79" s="14" t="str">
        <f aca="false">IF(AND(B79="",G79=""),"",IF(B79="","Name missing",IF(COUNTIF(Crew!$A$5:$A$24,B79)=0,"Name not on the crew list",IF(G79="","Start or finish missing",IF(H79="","Choose Job or Non-job",IF(AND(H79="Job",C79=""),"Job no. missing",IF(AND(H79="Job",COUNTIF('By job'!$A$5:$A$24,C79)=0),"Job no. not on the job list",IF(I79="","Approver missing",""))))))))</f>
        <v/>
      </c>
      <c r="O79" s="7"/>
    </row>
    <row r="80" customFormat="false" ht="15" hidden="false" customHeight="false" outlineLevel="0" collapsed="false">
      <c r="A80" s="9"/>
      <c r="B80" s="7"/>
      <c r="C80" s="7"/>
      <c r="D80" s="10"/>
      <c r="E80" s="10"/>
      <c r="F80" s="7"/>
      <c r="G80" s="11" t="str">
        <f aca="false">IF(OR(D80="",E80=""),"",ROUND(MOD(E80-D80,1)*24-N(F80)/60,2))</f>
        <v/>
      </c>
      <c r="H80" s="7"/>
      <c r="I80" s="7"/>
      <c r="J80" s="12" t="n">
        <f aca="false">IF(G80="",0,IF(H80="Job",G80,0))</f>
        <v>0</v>
      </c>
      <c r="K80" s="12" t="n">
        <f aca="false">IF(G80="",0,IF(H80="Non-job",G80,0))</f>
        <v>0</v>
      </c>
      <c r="L80" s="13" t="n">
        <f aca="false">IF(G80="",0,G80*IFERROR(VLOOKUP(B80,Crew!$A$5:$C$24,3,FALSE()),0))</f>
        <v>0</v>
      </c>
      <c r="M80" s="13" t="n">
        <f aca="false">IF(H80="Job",L80,0)</f>
        <v>0</v>
      </c>
      <c r="N80" s="14" t="str">
        <f aca="false">IF(AND(B80="",G80=""),"",IF(B80="","Name missing",IF(COUNTIF(Crew!$A$5:$A$24,B80)=0,"Name not on the crew list",IF(G80="","Start or finish missing",IF(H80="","Choose Job or Non-job",IF(AND(H80="Job",C80=""),"Job no. missing",IF(AND(H80="Job",COUNTIF('By job'!$A$5:$A$24,C80)=0),"Job no. not on the job list",IF(I80="","Approver missing",""))))))))</f>
        <v/>
      </c>
      <c r="O80" s="7"/>
    </row>
    <row r="81" customFormat="false" ht="15" hidden="false" customHeight="false" outlineLevel="0" collapsed="false">
      <c r="A81" s="9"/>
      <c r="B81" s="7"/>
      <c r="C81" s="7"/>
      <c r="D81" s="10"/>
      <c r="E81" s="10"/>
      <c r="F81" s="7"/>
      <c r="G81" s="11" t="str">
        <f aca="false">IF(OR(D81="",E81=""),"",ROUND(MOD(E81-D81,1)*24-N(F81)/60,2))</f>
        <v/>
      </c>
      <c r="H81" s="7"/>
      <c r="I81" s="7"/>
      <c r="J81" s="12" t="n">
        <f aca="false">IF(G81="",0,IF(H81="Job",G81,0))</f>
        <v>0</v>
      </c>
      <c r="K81" s="12" t="n">
        <f aca="false">IF(G81="",0,IF(H81="Non-job",G81,0))</f>
        <v>0</v>
      </c>
      <c r="L81" s="13" t="n">
        <f aca="false">IF(G81="",0,G81*IFERROR(VLOOKUP(B81,Crew!$A$5:$C$24,3,FALSE()),0))</f>
        <v>0</v>
      </c>
      <c r="M81" s="13" t="n">
        <f aca="false">IF(H81="Job",L81,0)</f>
        <v>0</v>
      </c>
      <c r="N81" s="14" t="str">
        <f aca="false">IF(AND(B81="",G81=""),"",IF(B81="","Name missing",IF(COUNTIF(Crew!$A$5:$A$24,B81)=0,"Name not on the crew list",IF(G81="","Start or finish missing",IF(H81="","Choose Job or Non-job",IF(AND(H81="Job",C81=""),"Job no. missing",IF(AND(H81="Job",COUNTIF('By job'!$A$5:$A$24,C81)=0),"Job no. not on the job list",IF(I81="","Approver missing",""))))))))</f>
        <v/>
      </c>
      <c r="O81" s="7"/>
    </row>
    <row r="82" customFormat="false" ht="15" hidden="false" customHeight="false" outlineLevel="0" collapsed="false">
      <c r="A82" s="9"/>
      <c r="B82" s="7"/>
      <c r="C82" s="7"/>
      <c r="D82" s="10"/>
      <c r="E82" s="10"/>
      <c r="F82" s="7"/>
      <c r="G82" s="11" t="str">
        <f aca="false">IF(OR(D82="",E82=""),"",ROUND(MOD(E82-D82,1)*24-N(F82)/60,2))</f>
        <v/>
      </c>
      <c r="H82" s="7"/>
      <c r="I82" s="7"/>
      <c r="J82" s="12" t="n">
        <f aca="false">IF(G82="",0,IF(H82="Job",G82,0))</f>
        <v>0</v>
      </c>
      <c r="K82" s="12" t="n">
        <f aca="false">IF(G82="",0,IF(H82="Non-job",G82,0))</f>
        <v>0</v>
      </c>
      <c r="L82" s="13" t="n">
        <f aca="false">IF(G82="",0,G82*IFERROR(VLOOKUP(B82,Crew!$A$5:$C$24,3,FALSE()),0))</f>
        <v>0</v>
      </c>
      <c r="M82" s="13" t="n">
        <f aca="false">IF(H82="Job",L82,0)</f>
        <v>0</v>
      </c>
      <c r="N82" s="14" t="str">
        <f aca="false">IF(AND(B82="",G82=""),"",IF(B82="","Name missing",IF(COUNTIF(Crew!$A$5:$A$24,B82)=0,"Name not on the crew list",IF(G82="","Start or finish missing",IF(H82="","Choose Job or Non-job",IF(AND(H82="Job",C82=""),"Job no. missing",IF(AND(H82="Job",COUNTIF('By job'!$A$5:$A$24,C82)=0),"Job no. not on the job list",IF(I82="","Approver missing",""))))))))</f>
        <v/>
      </c>
      <c r="O82" s="7"/>
    </row>
    <row r="83" customFormat="false" ht="15" hidden="false" customHeight="false" outlineLevel="0" collapsed="false">
      <c r="A83" s="9"/>
      <c r="B83" s="7"/>
      <c r="C83" s="7"/>
      <c r="D83" s="10"/>
      <c r="E83" s="10"/>
      <c r="F83" s="7"/>
      <c r="G83" s="11" t="str">
        <f aca="false">IF(OR(D83="",E83=""),"",ROUND(MOD(E83-D83,1)*24-N(F83)/60,2))</f>
        <v/>
      </c>
      <c r="H83" s="7"/>
      <c r="I83" s="7"/>
      <c r="J83" s="12" t="n">
        <f aca="false">IF(G83="",0,IF(H83="Job",G83,0))</f>
        <v>0</v>
      </c>
      <c r="K83" s="12" t="n">
        <f aca="false">IF(G83="",0,IF(H83="Non-job",G83,0))</f>
        <v>0</v>
      </c>
      <c r="L83" s="13" t="n">
        <f aca="false">IF(G83="",0,G83*IFERROR(VLOOKUP(B83,Crew!$A$5:$C$24,3,FALSE()),0))</f>
        <v>0</v>
      </c>
      <c r="M83" s="13" t="n">
        <f aca="false">IF(H83="Job",L83,0)</f>
        <v>0</v>
      </c>
      <c r="N83" s="14" t="str">
        <f aca="false">IF(AND(B83="",G83=""),"",IF(B83="","Name missing",IF(COUNTIF(Crew!$A$5:$A$24,B83)=0,"Name not on the crew list",IF(G83="","Start or finish missing",IF(H83="","Choose Job or Non-job",IF(AND(H83="Job",C83=""),"Job no. missing",IF(AND(H83="Job",COUNTIF('By job'!$A$5:$A$24,C83)=0),"Job no. not on the job list",IF(I83="","Approver missing",""))))))))</f>
        <v/>
      </c>
      <c r="O83" s="7"/>
    </row>
    <row r="84" customFormat="false" ht="15" hidden="false" customHeight="false" outlineLevel="0" collapsed="false">
      <c r="A84" s="9"/>
      <c r="B84" s="7"/>
      <c r="C84" s="7"/>
      <c r="D84" s="10"/>
      <c r="E84" s="10"/>
      <c r="F84" s="7"/>
      <c r="G84" s="11" t="str">
        <f aca="false">IF(OR(D84="",E84=""),"",ROUND(MOD(E84-D84,1)*24-N(F84)/60,2))</f>
        <v/>
      </c>
      <c r="H84" s="7"/>
      <c r="I84" s="7"/>
      <c r="J84" s="12" t="n">
        <f aca="false">IF(G84="",0,IF(H84="Job",G84,0))</f>
        <v>0</v>
      </c>
      <c r="K84" s="12" t="n">
        <f aca="false">IF(G84="",0,IF(H84="Non-job",G84,0))</f>
        <v>0</v>
      </c>
      <c r="L84" s="13" t="n">
        <f aca="false">IF(G84="",0,G84*IFERROR(VLOOKUP(B84,Crew!$A$5:$C$24,3,FALSE()),0))</f>
        <v>0</v>
      </c>
      <c r="M84" s="13" t="n">
        <f aca="false">IF(H84="Job",L84,0)</f>
        <v>0</v>
      </c>
      <c r="N84" s="14" t="str">
        <f aca="false">IF(AND(B84="",G84=""),"",IF(B84="","Name missing",IF(COUNTIF(Crew!$A$5:$A$24,B84)=0,"Name not on the crew list",IF(G84="","Start or finish missing",IF(H84="","Choose Job or Non-job",IF(AND(H84="Job",C84=""),"Job no. missing",IF(AND(H84="Job",COUNTIF('By job'!$A$5:$A$24,C84)=0),"Job no. not on the job list",IF(I84="","Approver missing",""))))))))</f>
        <v/>
      </c>
      <c r="O84" s="7"/>
    </row>
    <row r="85" customFormat="false" ht="15" hidden="false" customHeight="false" outlineLevel="0" collapsed="false">
      <c r="A85" s="9"/>
      <c r="B85" s="7"/>
      <c r="C85" s="7"/>
      <c r="D85" s="10"/>
      <c r="E85" s="10"/>
      <c r="F85" s="7"/>
      <c r="G85" s="11" t="str">
        <f aca="false">IF(OR(D85="",E85=""),"",ROUND(MOD(E85-D85,1)*24-N(F85)/60,2))</f>
        <v/>
      </c>
      <c r="H85" s="7"/>
      <c r="I85" s="7"/>
      <c r="J85" s="12" t="n">
        <f aca="false">IF(G85="",0,IF(H85="Job",G85,0))</f>
        <v>0</v>
      </c>
      <c r="K85" s="12" t="n">
        <f aca="false">IF(G85="",0,IF(H85="Non-job",G85,0))</f>
        <v>0</v>
      </c>
      <c r="L85" s="13" t="n">
        <f aca="false">IF(G85="",0,G85*IFERROR(VLOOKUP(B85,Crew!$A$5:$C$24,3,FALSE()),0))</f>
        <v>0</v>
      </c>
      <c r="M85" s="13" t="n">
        <f aca="false">IF(H85="Job",L85,0)</f>
        <v>0</v>
      </c>
      <c r="N85" s="14" t="str">
        <f aca="false">IF(AND(B85="",G85=""),"",IF(B85="","Name missing",IF(COUNTIF(Crew!$A$5:$A$24,B85)=0,"Name not on the crew list",IF(G85="","Start or finish missing",IF(H85="","Choose Job or Non-job",IF(AND(H85="Job",C85=""),"Job no. missing",IF(AND(H85="Job",COUNTIF('By job'!$A$5:$A$24,C85)=0),"Job no. not on the job list",IF(I85="","Approver missing",""))))))))</f>
        <v/>
      </c>
      <c r="O85" s="7"/>
    </row>
    <row r="86" customFormat="false" ht="15" hidden="false" customHeight="false" outlineLevel="0" collapsed="false">
      <c r="A86" s="9"/>
      <c r="B86" s="7"/>
      <c r="C86" s="7"/>
      <c r="D86" s="10"/>
      <c r="E86" s="10"/>
      <c r="F86" s="7"/>
      <c r="G86" s="11" t="str">
        <f aca="false">IF(OR(D86="",E86=""),"",ROUND(MOD(E86-D86,1)*24-N(F86)/60,2))</f>
        <v/>
      </c>
      <c r="H86" s="7"/>
      <c r="I86" s="7"/>
      <c r="J86" s="12" t="n">
        <f aca="false">IF(G86="",0,IF(H86="Job",G86,0))</f>
        <v>0</v>
      </c>
      <c r="K86" s="12" t="n">
        <f aca="false">IF(G86="",0,IF(H86="Non-job",G86,0))</f>
        <v>0</v>
      </c>
      <c r="L86" s="13" t="n">
        <f aca="false">IF(G86="",0,G86*IFERROR(VLOOKUP(B86,Crew!$A$5:$C$24,3,FALSE()),0))</f>
        <v>0</v>
      </c>
      <c r="M86" s="13" t="n">
        <f aca="false">IF(H86="Job",L86,0)</f>
        <v>0</v>
      </c>
      <c r="N86" s="14" t="str">
        <f aca="false">IF(AND(B86="",G86=""),"",IF(B86="","Name missing",IF(COUNTIF(Crew!$A$5:$A$24,B86)=0,"Name not on the crew list",IF(G86="","Start or finish missing",IF(H86="","Choose Job or Non-job",IF(AND(H86="Job",C86=""),"Job no. missing",IF(AND(H86="Job",COUNTIF('By job'!$A$5:$A$24,C86)=0),"Job no. not on the job list",IF(I86="","Approver missing",""))))))))</f>
        <v/>
      </c>
      <c r="O86" s="7"/>
    </row>
    <row r="87" customFormat="false" ht="15" hidden="false" customHeight="false" outlineLevel="0" collapsed="false">
      <c r="A87" s="9"/>
      <c r="B87" s="7"/>
      <c r="C87" s="7"/>
      <c r="D87" s="10"/>
      <c r="E87" s="10"/>
      <c r="F87" s="7"/>
      <c r="G87" s="11" t="str">
        <f aca="false">IF(OR(D87="",E87=""),"",ROUND(MOD(E87-D87,1)*24-N(F87)/60,2))</f>
        <v/>
      </c>
      <c r="H87" s="7"/>
      <c r="I87" s="7"/>
      <c r="J87" s="12" t="n">
        <f aca="false">IF(G87="",0,IF(H87="Job",G87,0))</f>
        <v>0</v>
      </c>
      <c r="K87" s="12" t="n">
        <f aca="false">IF(G87="",0,IF(H87="Non-job",G87,0))</f>
        <v>0</v>
      </c>
      <c r="L87" s="13" t="n">
        <f aca="false">IF(G87="",0,G87*IFERROR(VLOOKUP(B87,Crew!$A$5:$C$24,3,FALSE()),0))</f>
        <v>0</v>
      </c>
      <c r="M87" s="13" t="n">
        <f aca="false">IF(H87="Job",L87,0)</f>
        <v>0</v>
      </c>
      <c r="N87" s="14" t="str">
        <f aca="false">IF(AND(B87="",G87=""),"",IF(B87="","Name missing",IF(COUNTIF(Crew!$A$5:$A$24,B87)=0,"Name not on the crew list",IF(G87="","Start or finish missing",IF(H87="","Choose Job or Non-job",IF(AND(H87="Job",C87=""),"Job no. missing",IF(AND(H87="Job",COUNTIF('By job'!$A$5:$A$24,C87)=0),"Job no. not on the job list",IF(I87="","Approver missing",""))))))))</f>
        <v/>
      </c>
      <c r="O87" s="7"/>
    </row>
    <row r="88" customFormat="false" ht="15" hidden="false" customHeight="false" outlineLevel="0" collapsed="false">
      <c r="A88" s="9"/>
      <c r="B88" s="7"/>
      <c r="C88" s="7"/>
      <c r="D88" s="10"/>
      <c r="E88" s="10"/>
      <c r="F88" s="7"/>
      <c r="G88" s="11" t="str">
        <f aca="false">IF(OR(D88="",E88=""),"",ROUND(MOD(E88-D88,1)*24-N(F88)/60,2))</f>
        <v/>
      </c>
      <c r="H88" s="7"/>
      <c r="I88" s="7"/>
      <c r="J88" s="12" t="n">
        <f aca="false">IF(G88="",0,IF(H88="Job",G88,0))</f>
        <v>0</v>
      </c>
      <c r="K88" s="12" t="n">
        <f aca="false">IF(G88="",0,IF(H88="Non-job",G88,0))</f>
        <v>0</v>
      </c>
      <c r="L88" s="13" t="n">
        <f aca="false">IF(G88="",0,G88*IFERROR(VLOOKUP(B88,Crew!$A$5:$C$24,3,FALSE()),0))</f>
        <v>0</v>
      </c>
      <c r="M88" s="13" t="n">
        <f aca="false">IF(H88="Job",L88,0)</f>
        <v>0</v>
      </c>
      <c r="N88" s="14" t="str">
        <f aca="false">IF(AND(B88="",G88=""),"",IF(B88="","Name missing",IF(COUNTIF(Crew!$A$5:$A$24,B88)=0,"Name not on the crew list",IF(G88="","Start or finish missing",IF(H88="","Choose Job or Non-job",IF(AND(H88="Job",C88=""),"Job no. missing",IF(AND(H88="Job",COUNTIF('By job'!$A$5:$A$24,C88)=0),"Job no. not on the job list",IF(I88="","Approver missing",""))))))))</f>
        <v/>
      </c>
      <c r="O88" s="7"/>
    </row>
    <row r="89" customFormat="false" ht="15" hidden="false" customHeight="false" outlineLevel="0" collapsed="false">
      <c r="A89" s="9"/>
      <c r="B89" s="7"/>
      <c r="C89" s="7"/>
      <c r="D89" s="10"/>
      <c r="E89" s="10"/>
      <c r="F89" s="7"/>
      <c r="G89" s="11" t="str">
        <f aca="false">IF(OR(D89="",E89=""),"",ROUND(MOD(E89-D89,1)*24-N(F89)/60,2))</f>
        <v/>
      </c>
      <c r="H89" s="7"/>
      <c r="I89" s="7"/>
      <c r="J89" s="12" t="n">
        <f aca="false">IF(G89="",0,IF(H89="Job",G89,0))</f>
        <v>0</v>
      </c>
      <c r="K89" s="12" t="n">
        <f aca="false">IF(G89="",0,IF(H89="Non-job",G89,0))</f>
        <v>0</v>
      </c>
      <c r="L89" s="13" t="n">
        <f aca="false">IF(G89="",0,G89*IFERROR(VLOOKUP(B89,Crew!$A$5:$C$24,3,FALSE()),0))</f>
        <v>0</v>
      </c>
      <c r="M89" s="13" t="n">
        <f aca="false">IF(H89="Job",L89,0)</f>
        <v>0</v>
      </c>
      <c r="N89" s="14" t="str">
        <f aca="false">IF(AND(B89="",G89=""),"",IF(B89="","Name missing",IF(COUNTIF(Crew!$A$5:$A$24,B89)=0,"Name not on the crew list",IF(G89="","Start or finish missing",IF(H89="","Choose Job or Non-job",IF(AND(H89="Job",C89=""),"Job no. missing",IF(AND(H89="Job",COUNTIF('By job'!$A$5:$A$24,C89)=0),"Job no. not on the job list",IF(I89="","Approver missing",""))))))))</f>
        <v/>
      </c>
      <c r="O89" s="7"/>
    </row>
    <row r="90" customFormat="false" ht="15" hidden="false" customHeight="false" outlineLevel="0" collapsed="false">
      <c r="A90" s="9"/>
      <c r="B90" s="7"/>
      <c r="C90" s="7"/>
      <c r="D90" s="10"/>
      <c r="E90" s="10"/>
      <c r="F90" s="7"/>
      <c r="G90" s="11" t="str">
        <f aca="false">IF(OR(D90="",E90=""),"",ROUND(MOD(E90-D90,1)*24-N(F90)/60,2))</f>
        <v/>
      </c>
      <c r="H90" s="7"/>
      <c r="I90" s="7"/>
      <c r="J90" s="12" t="n">
        <f aca="false">IF(G90="",0,IF(H90="Job",G90,0))</f>
        <v>0</v>
      </c>
      <c r="K90" s="12" t="n">
        <f aca="false">IF(G90="",0,IF(H90="Non-job",G90,0))</f>
        <v>0</v>
      </c>
      <c r="L90" s="13" t="n">
        <f aca="false">IF(G90="",0,G90*IFERROR(VLOOKUP(B90,Crew!$A$5:$C$24,3,FALSE()),0))</f>
        <v>0</v>
      </c>
      <c r="M90" s="13" t="n">
        <f aca="false">IF(H90="Job",L90,0)</f>
        <v>0</v>
      </c>
      <c r="N90" s="14" t="str">
        <f aca="false">IF(AND(B90="",G90=""),"",IF(B90="","Name missing",IF(COUNTIF(Crew!$A$5:$A$24,B90)=0,"Name not on the crew list",IF(G90="","Start or finish missing",IF(H90="","Choose Job or Non-job",IF(AND(H90="Job",C90=""),"Job no. missing",IF(AND(H90="Job",COUNTIF('By job'!$A$5:$A$24,C90)=0),"Job no. not on the job list",IF(I90="","Approver missing",""))))))))</f>
        <v/>
      </c>
      <c r="O90" s="7"/>
    </row>
    <row r="91" customFormat="false" ht="15" hidden="false" customHeight="false" outlineLevel="0" collapsed="false">
      <c r="A91" s="9"/>
      <c r="B91" s="7"/>
      <c r="C91" s="7"/>
      <c r="D91" s="10"/>
      <c r="E91" s="10"/>
      <c r="F91" s="7"/>
      <c r="G91" s="11" t="str">
        <f aca="false">IF(OR(D91="",E91=""),"",ROUND(MOD(E91-D91,1)*24-N(F91)/60,2))</f>
        <v/>
      </c>
      <c r="H91" s="7"/>
      <c r="I91" s="7"/>
      <c r="J91" s="12" t="n">
        <f aca="false">IF(G91="",0,IF(H91="Job",G91,0))</f>
        <v>0</v>
      </c>
      <c r="K91" s="12" t="n">
        <f aca="false">IF(G91="",0,IF(H91="Non-job",G91,0))</f>
        <v>0</v>
      </c>
      <c r="L91" s="13" t="n">
        <f aca="false">IF(G91="",0,G91*IFERROR(VLOOKUP(B91,Crew!$A$5:$C$24,3,FALSE()),0))</f>
        <v>0</v>
      </c>
      <c r="M91" s="13" t="n">
        <f aca="false">IF(H91="Job",L91,0)</f>
        <v>0</v>
      </c>
      <c r="N91" s="14" t="str">
        <f aca="false">IF(AND(B91="",G91=""),"",IF(B91="","Name missing",IF(COUNTIF(Crew!$A$5:$A$24,B91)=0,"Name not on the crew list",IF(G91="","Start or finish missing",IF(H91="","Choose Job or Non-job",IF(AND(H91="Job",C91=""),"Job no. missing",IF(AND(H91="Job",COUNTIF('By job'!$A$5:$A$24,C91)=0),"Job no. not on the job list",IF(I91="","Approver missing",""))))))))</f>
        <v/>
      </c>
      <c r="O91" s="7"/>
    </row>
    <row r="92" customFormat="false" ht="15" hidden="false" customHeight="false" outlineLevel="0" collapsed="false">
      <c r="A92" s="9"/>
      <c r="B92" s="7"/>
      <c r="C92" s="7"/>
      <c r="D92" s="10"/>
      <c r="E92" s="10"/>
      <c r="F92" s="7"/>
      <c r="G92" s="11" t="str">
        <f aca="false">IF(OR(D92="",E92=""),"",ROUND(MOD(E92-D92,1)*24-N(F92)/60,2))</f>
        <v/>
      </c>
      <c r="H92" s="7"/>
      <c r="I92" s="7"/>
      <c r="J92" s="12" t="n">
        <f aca="false">IF(G92="",0,IF(H92="Job",G92,0))</f>
        <v>0</v>
      </c>
      <c r="K92" s="12" t="n">
        <f aca="false">IF(G92="",0,IF(H92="Non-job",G92,0))</f>
        <v>0</v>
      </c>
      <c r="L92" s="13" t="n">
        <f aca="false">IF(G92="",0,G92*IFERROR(VLOOKUP(B92,Crew!$A$5:$C$24,3,FALSE()),0))</f>
        <v>0</v>
      </c>
      <c r="M92" s="13" t="n">
        <f aca="false">IF(H92="Job",L92,0)</f>
        <v>0</v>
      </c>
      <c r="N92" s="14" t="str">
        <f aca="false">IF(AND(B92="",G92=""),"",IF(B92="","Name missing",IF(COUNTIF(Crew!$A$5:$A$24,B92)=0,"Name not on the crew list",IF(G92="","Start or finish missing",IF(H92="","Choose Job or Non-job",IF(AND(H92="Job",C92=""),"Job no. missing",IF(AND(H92="Job",COUNTIF('By job'!$A$5:$A$24,C92)=0),"Job no. not on the job list",IF(I92="","Approver missing",""))))))))</f>
        <v/>
      </c>
      <c r="O92" s="7"/>
    </row>
    <row r="93" customFormat="false" ht="15" hidden="false" customHeight="false" outlineLevel="0" collapsed="false">
      <c r="A93" s="9"/>
      <c r="B93" s="7"/>
      <c r="C93" s="7"/>
      <c r="D93" s="10"/>
      <c r="E93" s="10"/>
      <c r="F93" s="7"/>
      <c r="G93" s="11" t="str">
        <f aca="false">IF(OR(D93="",E93=""),"",ROUND(MOD(E93-D93,1)*24-N(F93)/60,2))</f>
        <v/>
      </c>
      <c r="H93" s="7"/>
      <c r="I93" s="7"/>
      <c r="J93" s="12" t="n">
        <f aca="false">IF(G93="",0,IF(H93="Job",G93,0))</f>
        <v>0</v>
      </c>
      <c r="K93" s="12" t="n">
        <f aca="false">IF(G93="",0,IF(H93="Non-job",G93,0))</f>
        <v>0</v>
      </c>
      <c r="L93" s="13" t="n">
        <f aca="false">IF(G93="",0,G93*IFERROR(VLOOKUP(B93,Crew!$A$5:$C$24,3,FALSE()),0))</f>
        <v>0</v>
      </c>
      <c r="M93" s="13" t="n">
        <f aca="false">IF(H93="Job",L93,0)</f>
        <v>0</v>
      </c>
      <c r="N93" s="14" t="str">
        <f aca="false">IF(AND(B93="",G93=""),"",IF(B93="","Name missing",IF(COUNTIF(Crew!$A$5:$A$24,B93)=0,"Name not on the crew list",IF(G93="","Start or finish missing",IF(H93="","Choose Job or Non-job",IF(AND(H93="Job",C93=""),"Job no. missing",IF(AND(H93="Job",COUNTIF('By job'!$A$5:$A$24,C93)=0),"Job no. not on the job list",IF(I93="","Approver missing",""))))))))</f>
        <v/>
      </c>
      <c r="O93" s="7"/>
    </row>
    <row r="94" customFormat="false" ht="15" hidden="false" customHeight="false" outlineLevel="0" collapsed="false">
      <c r="A94" s="9"/>
      <c r="B94" s="7"/>
      <c r="C94" s="7"/>
      <c r="D94" s="10"/>
      <c r="E94" s="10"/>
      <c r="F94" s="7"/>
      <c r="G94" s="11" t="str">
        <f aca="false">IF(OR(D94="",E94=""),"",ROUND(MOD(E94-D94,1)*24-N(F94)/60,2))</f>
        <v/>
      </c>
      <c r="H94" s="7"/>
      <c r="I94" s="7"/>
      <c r="J94" s="12" t="n">
        <f aca="false">IF(G94="",0,IF(H94="Job",G94,0))</f>
        <v>0</v>
      </c>
      <c r="K94" s="12" t="n">
        <f aca="false">IF(G94="",0,IF(H94="Non-job",G94,0))</f>
        <v>0</v>
      </c>
      <c r="L94" s="13" t="n">
        <f aca="false">IF(G94="",0,G94*IFERROR(VLOOKUP(B94,Crew!$A$5:$C$24,3,FALSE()),0))</f>
        <v>0</v>
      </c>
      <c r="M94" s="13" t="n">
        <f aca="false">IF(H94="Job",L94,0)</f>
        <v>0</v>
      </c>
      <c r="N94" s="14" t="str">
        <f aca="false">IF(AND(B94="",G94=""),"",IF(B94="","Name missing",IF(COUNTIF(Crew!$A$5:$A$24,B94)=0,"Name not on the crew list",IF(G94="","Start or finish missing",IF(H94="","Choose Job or Non-job",IF(AND(H94="Job",C94=""),"Job no. missing",IF(AND(H94="Job",COUNTIF('By job'!$A$5:$A$24,C94)=0),"Job no. not on the job list",IF(I94="","Approver missing",""))))))))</f>
        <v/>
      </c>
      <c r="O94" s="7"/>
    </row>
    <row r="95" customFormat="false" ht="15" hidden="false" customHeight="false" outlineLevel="0" collapsed="false">
      <c r="A95" s="9"/>
      <c r="B95" s="7"/>
      <c r="C95" s="7"/>
      <c r="D95" s="10"/>
      <c r="E95" s="10"/>
      <c r="F95" s="7"/>
      <c r="G95" s="11" t="str">
        <f aca="false">IF(OR(D95="",E95=""),"",ROUND(MOD(E95-D95,1)*24-N(F95)/60,2))</f>
        <v/>
      </c>
      <c r="H95" s="7"/>
      <c r="I95" s="7"/>
      <c r="J95" s="12" t="n">
        <f aca="false">IF(G95="",0,IF(H95="Job",G95,0))</f>
        <v>0</v>
      </c>
      <c r="K95" s="12" t="n">
        <f aca="false">IF(G95="",0,IF(H95="Non-job",G95,0))</f>
        <v>0</v>
      </c>
      <c r="L95" s="13" t="n">
        <f aca="false">IF(G95="",0,G95*IFERROR(VLOOKUP(B95,Crew!$A$5:$C$24,3,FALSE()),0))</f>
        <v>0</v>
      </c>
      <c r="M95" s="13" t="n">
        <f aca="false">IF(H95="Job",L95,0)</f>
        <v>0</v>
      </c>
      <c r="N95" s="14" t="str">
        <f aca="false">IF(AND(B95="",G95=""),"",IF(B95="","Name missing",IF(COUNTIF(Crew!$A$5:$A$24,B95)=0,"Name not on the crew list",IF(G95="","Start or finish missing",IF(H95="","Choose Job or Non-job",IF(AND(H95="Job",C95=""),"Job no. missing",IF(AND(H95="Job",COUNTIF('By job'!$A$5:$A$24,C95)=0),"Job no. not on the job list",IF(I95="","Approver missing",""))))))))</f>
        <v/>
      </c>
      <c r="O95" s="7"/>
    </row>
    <row r="96" customFormat="false" ht="15" hidden="false" customHeight="false" outlineLevel="0" collapsed="false">
      <c r="A96" s="9"/>
      <c r="B96" s="7"/>
      <c r="C96" s="7"/>
      <c r="D96" s="10"/>
      <c r="E96" s="10"/>
      <c r="F96" s="7"/>
      <c r="G96" s="11" t="str">
        <f aca="false">IF(OR(D96="",E96=""),"",ROUND(MOD(E96-D96,1)*24-N(F96)/60,2))</f>
        <v/>
      </c>
      <c r="H96" s="7"/>
      <c r="I96" s="7"/>
      <c r="J96" s="12" t="n">
        <f aca="false">IF(G96="",0,IF(H96="Job",G96,0))</f>
        <v>0</v>
      </c>
      <c r="K96" s="12" t="n">
        <f aca="false">IF(G96="",0,IF(H96="Non-job",G96,0))</f>
        <v>0</v>
      </c>
      <c r="L96" s="13" t="n">
        <f aca="false">IF(G96="",0,G96*IFERROR(VLOOKUP(B96,Crew!$A$5:$C$24,3,FALSE()),0))</f>
        <v>0</v>
      </c>
      <c r="M96" s="13" t="n">
        <f aca="false">IF(H96="Job",L96,0)</f>
        <v>0</v>
      </c>
      <c r="N96" s="14" t="str">
        <f aca="false">IF(AND(B96="",G96=""),"",IF(B96="","Name missing",IF(COUNTIF(Crew!$A$5:$A$24,B96)=0,"Name not on the crew list",IF(G96="","Start or finish missing",IF(H96="","Choose Job or Non-job",IF(AND(H96="Job",C96=""),"Job no. missing",IF(AND(H96="Job",COUNTIF('By job'!$A$5:$A$24,C96)=0),"Job no. not on the job list",IF(I96="","Approver missing",""))))))))</f>
        <v/>
      </c>
      <c r="O96" s="7"/>
    </row>
    <row r="97" customFormat="false" ht="15" hidden="false" customHeight="false" outlineLevel="0" collapsed="false">
      <c r="A97" s="9"/>
      <c r="B97" s="7"/>
      <c r="C97" s="7"/>
      <c r="D97" s="10"/>
      <c r="E97" s="10"/>
      <c r="F97" s="7"/>
      <c r="G97" s="11" t="str">
        <f aca="false">IF(OR(D97="",E97=""),"",ROUND(MOD(E97-D97,1)*24-N(F97)/60,2))</f>
        <v/>
      </c>
      <c r="H97" s="7"/>
      <c r="I97" s="7"/>
      <c r="J97" s="12" t="n">
        <f aca="false">IF(G97="",0,IF(H97="Job",G97,0))</f>
        <v>0</v>
      </c>
      <c r="K97" s="12" t="n">
        <f aca="false">IF(G97="",0,IF(H97="Non-job",G97,0))</f>
        <v>0</v>
      </c>
      <c r="L97" s="13" t="n">
        <f aca="false">IF(G97="",0,G97*IFERROR(VLOOKUP(B97,Crew!$A$5:$C$24,3,FALSE()),0))</f>
        <v>0</v>
      </c>
      <c r="M97" s="13" t="n">
        <f aca="false">IF(H97="Job",L97,0)</f>
        <v>0</v>
      </c>
      <c r="N97" s="14" t="str">
        <f aca="false">IF(AND(B97="",G97=""),"",IF(B97="","Name missing",IF(COUNTIF(Crew!$A$5:$A$24,B97)=0,"Name not on the crew list",IF(G97="","Start or finish missing",IF(H97="","Choose Job or Non-job",IF(AND(H97="Job",C97=""),"Job no. missing",IF(AND(H97="Job",COUNTIF('By job'!$A$5:$A$24,C97)=0),"Job no. not on the job list",IF(I97="","Approver missing",""))))))))</f>
        <v/>
      </c>
      <c r="O97" s="7"/>
    </row>
    <row r="98" customFormat="false" ht="15" hidden="false" customHeight="false" outlineLevel="0" collapsed="false">
      <c r="A98" s="9"/>
      <c r="B98" s="7"/>
      <c r="C98" s="7"/>
      <c r="D98" s="10"/>
      <c r="E98" s="10"/>
      <c r="F98" s="7"/>
      <c r="G98" s="11" t="str">
        <f aca="false">IF(OR(D98="",E98=""),"",ROUND(MOD(E98-D98,1)*24-N(F98)/60,2))</f>
        <v/>
      </c>
      <c r="H98" s="7"/>
      <c r="I98" s="7"/>
      <c r="J98" s="12" t="n">
        <f aca="false">IF(G98="",0,IF(H98="Job",G98,0))</f>
        <v>0</v>
      </c>
      <c r="K98" s="12" t="n">
        <f aca="false">IF(G98="",0,IF(H98="Non-job",G98,0))</f>
        <v>0</v>
      </c>
      <c r="L98" s="13" t="n">
        <f aca="false">IF(G98="",0,G98*IFERROR(VLOOKUP(B98,Crew!$A$5:$C$24,3,FALSE()),0))</f>
        <v>0</v>
      </c>
      <c r="M98" s="13" t="n">
        <f aca="false">IF(H98="Job",L98,0)</f>
        <v>0</v>
      </c>
      <c r="N98" s="14" t="str">
        <f aca="false">IF(AND(B98="",G98=""),"",IF(B98="","Name missing",IF(COUNTIF(Crew!$A$5:$A$24,B98)=0,"Name not on the crew list",IF(G98="","Start or finish missing",IF(H98="","Choose Job or Non-job",IF(AND(H98="Job",C98=""),"Job no. missing",IF(AND(H98="Job",COUNTIF('By job'!$A$5:$A$24,C98)=0),"Job no. not on the job list",IF(I98="","Approver missing",""))))))))</f>
        <v/>
      </c>
      <c r="O98" s="7"/>
    </row>
    <row r="99" customFormat="false" ht="15" hidden="false" customHeight="false" outlineLevel="0" collapsed="false">
      <c r="A99" s="9"/>
      <c r="B99" s="7"/>
      <c r="C99" s="7"/>
      <c r="D99" s="10"/>
      <c r="E99" s="10"/>
      <c r="F99" s="7"/>
      <c r="G99" s="11" t="str">
        <f aca="false">IF(OR(D99="",E99=""),"",ROUND(MOD(E99-D99,1)*24-N(F99)/60,2))</f>
        <v/>
      </c>
      <c r="H99" s="7"/>
      <c r="I99" s="7"/>
      <c r="J99" s="12" t="n">
        <f aca="false">IF(G99="",0,IF(H99="Job",G99,0))</f>
        <v>0</v>
      </c>
      <c r="K99" s="12" t="n">
        <f aca="false">IF(G99="",0,IF(H99="Non-job",G99,0))</f>
        <v>0</v>
      </c>
      <c r="L99" s="13" t="n">
        <f aca="false">IF(G99="",0,G99*IFERROR(VLOOKUP(B99,Crew!$A$5:$C$24,3,FALSE()),0))</f>
        <v>0</v>
      </c>
      <c r="M99" s="13" t="n">
        <f aca="false">IF(H99="Job",L99,0)</f>
        <v>0</v>
      </c>
      <c r="N99" s="14" t="str">
        <f aca="false">IF(AND(B99="",G99=""),"",IF(B99="","Name missing",IF(COUNTIF(Crew!$A$5:$A$24,B99)=0,"Name not on the crew list",IF(G99="","Start or finish missing",IF(H99="","Choose Job or Non-job",IF(AND(H99="Job",C99=""),"Job no. missing",IF(AND(H99="Job",COUNTIF('By job'!$A$5:$A$24,C99)=0),"Job no. not on the job list",IF(I99="","Approver missing",""))))))))</f>
        <v/>
      </c>
      <c r="O99" s="7"/>
    </row>
    <row r="100" customFormat="false" ht="15" hidden="false" customHeight="false" outlineLevel="0" collapsed="false">
      <c r="A100" s="9"/>
      <c r="B100" s="7"/>
      <c r="C100" s="7"/>
      <c r="D100" s="10"/>
      <c r="E100" s="10"/>
      <c r="F100" s="7"/>
      <c r="G100" s="11" t="str">
        <f aca="false">IF(OR(D100="",E100=""),"",ROUND(MOD(E100-D100,1)*24-N(F100)/60,2))</f>
        <v/>
      </c>
      <c r="H100" s="7"/>
      <c r="I100" s="7"/>
      <c r="J100" s="12" t="n">
        <f aca="false">IF(G100="",0,IF(H100="Job",G100,0))</f>
        <v>0</v>
      </c>
      <c r="K100" s="12" t="n">
        <f aca="false">IF(G100="",0,IF(H100="Non-job",G100,0))</f>
        <v>0</v>
      </c>
      <c r="L100" s="13" t="n">
        <f aca="false">IF(G100="",0,G100*IFERROR(VLOOKUP(B100,Crew!$A$5:$C$24,3,FALSE()),0))</f>
        <v>0</v>
      </c>
      <c r="M100" s="13" t="n">
        <f aca="false">IF(H100="Job",L100,0)</f>
        <v>0</v>
      </c>
      <c r="N100" s="14" t="str">
        <f aca="false">IF(AND(B100="",G100=""),"",IF(B100="","Name missing",IF(COUNTIF(Crew!$A$5:$A$24,B100)=0,"Name not on the crew list",IF(G100="","Start or finish missing",IF(H100="","Choose Job or Non-job",IF(AND(H100="Job",C100=""),"Job no. missing",IF(AND(H100="Job",COUNTIF('By job'!$A$5:$A$24,C100)=0),"Job no. not on the job list",IF(I100="","Approver missing",""))))))))</f>
        <v/>
      </c>
      <c r="O100" s="7"/>
    </row>
    <row r="101" customFormat="false" ht="15" hidden="false" customHeight="false" outlineLevel="0" collapsed="false">
      <c r="A101" s="9"/>
      <c r="B101" s="7"/>
      <c r="C101" s="7"/>
      <c r="D101" s="10"/>
      <c r="E101" s="10"/>
      <c r="F101" s="7"/>
      <c r="G101" s="11" t="str">
        <f aca="false">IF(OR(D101="",E101=""),"",ROUND(MOD(E101-D101,1)*24-N(F101)/60,2))</f>
        <v/>
      </c>
      <c r="H101" s="7"/>
      <c r="I101" s="7"/>
      <c r="J101" s="12" t="n">
        <f aca="false">IF(G101="",0,IF(H101="Job",G101,0))</f>
        <v>0</v>
      </c>
      <c r="K101" s="12" t="n">
        <f aca="false">IF(G101="",0,IF(H101="Non-job",G101,0))</f>
        <v>0</v>
      </c>
      <c r="L101" s="13" t="n">
        <f aca="false">IF(G101="",0,G101*IFERROR(VLOOKUP(B101,Crew!$A$5:$C$24,3,FALSE()),0))</f>
        <v>0</v>
      </c>
      <c r="M101" s="13" t="n">
        <f aca="false">IF(H101="Job",L101,0)</f>
        <v>0</v>
      </c>
      <c r="N101" s="14" t="str">
        <f aca="false">IF(AND(B101="",G101=""),"",IF(B101="","Name missing",IF(COUNTIF(Crew!$A$5:$A$24,B101)=0,"Name not on the crew list",IF(G101="","Start or finish missing",IF(H101="","Choose Job or Non-job",IF(AND(H101="Job",C101=""),"Job no. missing",IF(AND(H101="Job",COUNTIF('By job'!$A$5:$A$24,C101)=0),"Job no. not on the job list",IF(I101="","Approver missing",""))))))))</f>
        <v/>
      </c>
      <c r="O101" s="7"/>
    </row>
    <row r="102" customFormat="false" ht="15" hidden="false" customHeight="false" outlineLevel="0" collapsed="false">
      <c r="A102" s="9"/>
      <c r="B102" s="7"/>
      <c r="C102" s="7"/>
      <c r="D102" s="10"/>
      <c r="E102" s="10"/>
      <c r="F102" s="7"/>
      <c r="G102" s="11" t="str">
        <f aca="false">IF(OR(D102="",E102=""),"",ROUND(MOD(E102-D102,1)*24-N(F102)/60,2))</f>
        <v/>
      </c>
      <c r="H102" s="7"/>
      <c r="I102" s="7"/>
      <c r="J102" s="12" t="n">
        <f aca="false">IF(G102="",0,IF(H102="Job",G102,0))</f>
        <v>0</v>
      </c>
      <c r="K102" s="12" t="n">
        <f aca="false">IF(G102="",0,IF(H102="Non-job",G102,0))</f>
        <v>0</v>
      </c>
      <c r="L102" s="13" t="n">
        <f aca="false">IF(G102="",0,G102*IFERROR(VLOOKUP(B102,Crew!$A$5:$C$24,3,FALSE()),0))</f>
        <v>0</v>
      </c>
      <c r="M102" s="13" t="n">
        <f aca="false">IF(H102="Job",L102,0)</f>
        <v>0</v>
      </c>
      <c r="N102" s="14" t="str">
        <f aca="false">IF(AND(B102="",G102=""),"",IF(B102="","Name missing",IF(COUNTIF(Crew!$A$5:$A$24,B102)=0,"Name not on the crew list",IF(G102="","Start or finish missing",IF(H102="","Choose Job or Non-job",IF(AND(H102="Job",C102=""),"Job no. missing",IF(AND(H102="Job",COUNTIF('By job'!$A$5:$A$24,C102)=0),"Job no. not on the job list",IF(I102="","Approver missing",""))))))))</f>
        <v/>
      </c>
      <c r="O102" s="7"/>
    </row>
    <row r="103" customFormat="false" ht="15" hidden="false" customHeight="false" outlineLevel="0" collapsed="false">
      <c r="A103" s="9"/>
      <c r="B103" s="7"/>
      <c r="C103" s="7"/>
      <c r="D103" s="10"/>
      <c r="E103" s="10"/>
      <c r="F103" s="7"/>
      <c r="G103" s="11" t="str">
        <f aca="false">IF(OR(D103="",E103=""),"",ROUND(MOD(E103-D103,1)*24-N(F103)/60,2))</f>
        <v/>
      </c>
      <c r="H103" s="7"/>
      <c r="I103" s="7"/>
      <c r="J103" s="12" t="n">
        <f aca="false">IF(G103="",0,IF(H103="Job",G103,0))</f>
        <v>0</v>
      </c>
      <c r="K103" s="12" t="n">
        <f aca="false">IF(G103="",0,IF(H103="Non-job",G103,0))</f>
        <v>0</v>
      </c>
      <c r="L103" s="13" t="n">
        <f aca="false">IF(G103="",0,G103*IFERROR(VLOOKUP(B103,Crew!$A$5:$C$24,3,FALSE()),0))</f>
        <v>0</v>
      </c>
      <c r="M103" s="13" t="n">
        <f aca="false">IF(H103="Job",L103,0)</f>
        <v>0</v>
      </c>
      <c r="N103" s="14" t="str">
        <f aca="false">IF(AND(B103="",G103=""),"",IF(B103="","Name missing",IF(COUNTIF(Crew!$A$5:$A$24,B103)=0,"Name not on the crew list",IF(G103="","Start or finish missing",IF(H103="","Choose Job or Non-job",IF(AND(H103="Job",C103=""),"Job no. missing",IF(AND(H103="Job",COUNTIF('By job'!$A$5:$A$24,C103)=0),"Job no. not on the job list",IF(I103="","Approver missing",""))))))))</f>
        <v/>
      </c>
      <c r="O103" s="7"/>
    </row>
    <row r="104" customFormat="false" ht="15" hidden="false" customHeight="false" outlineLevel="0" collapsed="false">
      <c r="A104" s="9"/>
      <c r="B104" s="7"/>
      <c r="C104" s="7"/>
      <c r="D104" s="10"/>
      <c r="E104" s="10"/>
      <c r="F104" s="7"/>
      <c r="G104" s="11" t="str">
        <f aca="false">IF(OR(D104="",E104=""),"",ROUND(MOD(E104-D104,1)*24-N(F104)/60,2))</f>
        <v/>
      </c>
      <c r="H104" s="7"/>
      <c r="I104" s="7"/>
      <c r="J104" s="12" t="n">
        <f aca="false">IF(G104="",0,IF(H104="Job",G104,0))</f>
        <v>0</v>
      </c>
      <c r="K104" s="12" t="n">
        <f aca="false">IF(G104="",0,IF(H104="Non-job",G104,0))</f>
        <v>0</v>
      </c>
      <c r="L104" s="13" t="n">
        <f aca="false">IF(G104="",0,G104*IFERROR(VLOOKUP(B104,Crew!$A$5:$C$24,3,FALSE()),0))</f>
        <v>0</v>
      </c>
      <c r="M104" s="13" t="n">
        <f aca="false">IF(H104="Job",L104,0)</f>
        <v>0</v>
      </c>
      <c r="N104" s="14" t="str">
        <f aca="false">IF(AND(B104="",G104=""),"",IF(B104="","Name missing",IF(COUNTIF(Crew!$A$5:$A$24,B104)=0,"Name not on the crew list",IF(G104="","Start or finish missing",IF(H104="","Choose Job or Non-job",IF(AND(H104="Job",C104=""),"Job no. missing",IF(AND(H104="Job",COUNTIF('By job'!$A$5:$A$24,C104)=0),"Job no. not on the job list",IF(I104="","Approver missing",""))))))))</f>
        <v/>
      </c>
      <c r="O104" s="7"/>
    </row>
    <row r="105" customFormat="false" ht="15" hidden="false" customHeight="false" outlineLevel="0" collapsed="false">
      <c r="A105" s="9"/>
      <c r="B105" s="7"/>
      <c r="C105" s="7"/>
      <c r="D105" s="10"/>
      <c r="E105" s="10"/>
      <c r="F105" s="7"/>
      <c r="G105" s="11" t="str">
        <f aca="false">IF(OR(D105="",E105=""),"",ROUND(MOD(E105-D105,1)*24-N(F105)/60,2))</f>
        <v/>
      </c>
      <c r="H105" s="7"/>
      <c r="I105" s="7"/>
      <c r="J105" s="12" t="n">
        <f aca="false">IF(G105="",0,IF(H105="Job",G105,0))</f>
        <v>0</v>
      </c>
      <c r="K105" s="12" t="n">
        <f aca="false">IF(G105="",0,IF(H105="Non-job",G105,0))</f>
        <v>0</v>
      </c>
      <c r="L105" s="13" t="n">
        <f aca="false">IF(G105="",0,G105*IFERROR(VLOOKUP(B105,Crew!$A$5:$C$24,3,FALSE()),0))</f>
        <v>0</v>
      </c>
      <c r="M105" s="13" t="n">
        <f aca="false">IF(H105="Job",L105,0)</f>
        <v>0</v>
      </c>
      <c r="N105" s="14" t="str">
        <f aca="false">IF(AND(B105="",G105=""),"",IF(B105="","Name missing",IF(COUNTIF(Crew!$A$5:$A$24,B105)=0,"Name not on the crew list",IF(G105="","Start or finish missing",IF(H105="","Choose Job or Non-job",IF(AND(H105="Job",C105=""),"Job no. missing",IF(AND(H105="Job",COUNTIF('By job'!$A$5:$A$24,C105)=0),"Job no. not on the job list",IF(I105="","Approver missing",""))))))))</f>
        <v/>
      </c>
      <c r="O105" s="7"/>
    </row>
    <row r="106" customFormat="false" ht="15" hidden="false" customHeight="false" outlineLevel="0" collapsed="false">
      <c r="A106" s="9"/>
      <c r="B106" s="7"/>
      <c r="C106" s="7"/>
      <c r="D106" s="10"/>
      <c r="E106" s="10"/>
      <c r="F106" s="7"/>
      <c r="G106" s="11" t="str">
        <f aca="false">IF(OR(D106="",E106=""),"",ROUND(MOD(E106-D106,1)*24-N(F106)/60,2))</f>
        <v/>
      </c>
      <c r="H106" s="7"/>
      <c r="I106" s="7"/>
      <c r="J106" s="12" t="n">
        <f aca="false">IF(G106="",0,IF(H106="Job",G106,0))</f>
        <v>0</v>
      </c>
      <c r="K106" s="12" t="n">
        <f aca="false">IF(G106="",0,IF(H106="Non-job",G106,0))</f>
        <v>0</v>
      </c>
      <c r="L106" s="13" t="n">
        <f aca="false">IF(G106="",0,G106*IFERROR(VLOOKUP(B106,Crew!$A$5:$C$24,3,FALSE()),0))</f>
        <v>0</v>
      </c>
      <c r="M106" s="13" t="n">
        <f aca="false">IF(H106="Job",L106,0)</f>
        <v>0</v>
      </c>
      <c r="N106" s="14" t="str">
        <f aca="false">IF(AND(B106="",G106=""),"",IF(B106="","Name missing",IF(COUNTIF(Crew!$A$5:$A$24,B106)=0,"Name not on the crew list",IF(G106="","Start or finish missing",IF(H106="","Choose Job or Non-job",IF(AND(H106="Job",C106=""),"Job no. missing",IF(AND(H106="Job",COUNTIF('By job'!$A$5:$A$24,C106)=0),"Job no. not on the job list",IF(I106="","Approver missing",""))))))))</f>
        <v/>
      </c>
      <c r="O106" s="7"/>
    </row>
    <row r="107" customFormat="false" ht="15" hidden="false" customHeight="false" outlineLevel="0" collapsed="false">
      <c r="A107" s="9"/>
      <c r="B107" s="7"/>
      <c r="C107" s="7"/>
      <c r="D107" s="10"/>
      <c r="E107" s="10"/>
      <c r="F107" s="7"/>
      <c r="G107" s="11" t="str">
        <f aca="false">IF(OR(D107="",E107=""),"",ROUND(MOD(E107-D107,1)*24-N(F107)/60,2))</f>
        <v/>
      </c>
      <c r="H107" s="7"/>
      <c r="I107" s="7"/>
      <c r="J107" s="12" t="n">
        <f aca="false">IF(G107="",0,IF(H107="Job",G107,0))</f>
        <v>0</v>
      </c>
      <c r="K107" s="12" t="n">
        <f aca="false">IF(G107="",0,IF(H107="Non-job",G107,0))</f>
        <v>0</v>
      </c>
      <c r="L107" s="13" t="n">
        <f aca="false">IF(G107="",0,G107*IFERROR(VLOOKUP(B107,Crew!$A$5:$C$24,3,FALSE()),0))</f>
        <v>0</v>
      </c>
      <c r="M107" s="13" t="n">
        <f aca="false">IF(H107="Job",L107,0)</f>
        <v>0</v>
      </c>
      <c r="N107" s="14" t="str">
        <f aca="false">IF(AND(B107="",G107=""),"",IF(B107="","Name missing",IF(COUNTIF(Crew!$A$5:$A$24,B107)=0,"Name not on the crew list",IF(G107="","Start or finish missing",IF(H107="","Choose Job or Non-job",IF(AND(H107="Job",C107=""),"Job no. missing",IF(AND(H107="Job",COUNTIF('By job'!$A$5:$A$24,C107)=0),"Job no. not on the job list",IF(I107="","Approver missing",""))))))))</f>
        <v/>
      </c>
      <c r="O107" s="7"/>
    </row>
    <row r="108" customFormat="false" ht="15" hidden="false" customHeight="false" outlineLevel="0" collapsed="false">
      <c r="A108" s="9"/>
      <c r="B108" s="7"/>
      <c r="C108" s="7"/>
      <c r="D108" s="10"/>
      <c r="E108" s="10"/>
      <c r="F108" s="7"/>
      <c r="G108" s="11" t="str">
        <f aca="false">IF(OR(D108="",E108=""),"",ROUND(MOD(E108-D108,1)*24-N(F108)/60,2))</f>
        <v/>
      </c>
      <c r="H108" s="7"/>
      <c r="I108" s="7"/>
      <c r="J108" s="12" t="n">
        <f aca="false">IF(G108="",0,IF(H108="Job",G108,0))</f>
        <v>0</v>
      </c>
      <c r="K108" s="12" t="n">
        <f aca="false">IF(G108="",0,IF(H108="Non-job",G108,0))</f>
        <v>0</v>
      </c>
      <c r="L108" s="13" t="n">
        <f aca="false">IF(G108="",0,G108*IFERROR(VLOOKUP(B108,Crew!$A$5:$C$24,3,FALSE()),0))</f>
        <v>0</v>
      </c>
      <c r="M108" s="13" t="n">
        <f aca="false">IF(H108="Job",L108,0)</f>
        <v>0</v>
      </c>
      <c r="N108" s="14" t="str">
        <f aca="false">IF(AND(B108="",G108=""),"",IF(B108="","Name missing",IF(COUNTIF(Crew!$A$5:$A$24,B108)=0,"Name not on the crew list",IF(G108="","Start or finish missing",IF(H108="","Choose Job or Non-job",IF(AND(H108="Job",C108=""),"Job no. missing",IF(AND(H108="Job",COUNTIF('By job'!$A$5:$A$24,C108)=0),"Job no. not on the job list",IF(I108="","Approver missing",""))))))))</f>
        <v/>
      </c>
      <c r="O108" s="7"/>
    </row>
    <row r="109" customFormat="false" ht="15" hidden="false" customHeight="false" outlineLevel="0" collapsed="false">
      <c r="A109" s="9"/>
      <c r="B109" s="7"/>
      <c r="C109" s="7"/>
      <c r="D109" s="10"/>
      <c r="E109" s="10"/>
      <c r="F109" s="7"/>
      <c r="G109" s="11" t="str">
        <f aca="false">IF(OR(D109="",E109=""),"",ROUND(MOD(E109-D109,1)*24-N(F109)/60,2))</f>
        <v/>
      </c>
      <c r="H109" s="7"/>
      <c r="I109" s="7"/>
      <c r="J109" s="12" t="n">
        <f aca="false">IF(G109="",0,IF(H109="Job",G109,0))</f>
        <v>0</v>
      </c>
      <c r="K109" s="12" t="n">
        <f aca="false">IF(G109="",0,IF(H109="Non-job",G109,0))</f>
        <v>0</v>
      </c>
      <c r="L109" s="13" t="n">
        <f aca="false">IF(G109="",0,G109*IFERROR(VLOOKUP(B109,Crew!$A$5:$C$24,3,FALSE()),0))</f>
        <v>0</v>
      </c>
      <c r="M109" s="13" t="n">
        <f aca="false">IF(H109="Job",L109,0)</f>
        <v>0</v>
      </c>
      <c r="N109" s="14" t="str">
        <f aca="false">IF(AND(B109="",G109=""),"",IF(B109="","Name missing",IF(COUNTIF(Crew!$A$5:$A$24,B109)=0,"Name not on the crew list",IF(G109="","Start or finish missing",IF(H109="","Choose Job or Non-job",IF(AND(H109="Job",C109=""),"Job no. missing",IF(AND(H109="Job",COUNTIF('By job'!$A$5:$A$24,C109)=0),"Job no. not on the job list",IF(I109="","Approver missing",""))))))))</f>
        <v/>
      </c>
      <c r="O109" s="7"/>
    </row>
    <row r="110" customFormat="false" ht="15" hidden="false" customHeight="false" outlineLevel="0" collapsed="false">
      <c r="A110" s="9"/>
      <c r="B110" s="7"/>
      <c r="C110" s="7"/>
      <c r="D110" s="10"/>
      <c r="E110" s="10"/>
      <c r="F110" s="7"/>
      <c r="G110" s="11" t="str">
        <f aca="false">IF(OR(D110="",E110=""),"",ROUND(MOD(E110-D110,1)*24-N(F110)/60,2))</f>
        <v/>
      </c>
      <c r="H110" s="7"/>
      <c r="I110" s="7"/>
      <c r="J110" s="12" t="n">
        <f aca="false">IF(G110="",0,IF(H110="Job",G110,0))</f>
        <v>0</v>
      </c>
      <c r="K110" s="12" t="n">
        <f aca="false">IF(G110="",0,IF(H110="Non-job",G110,0))</f>
        <v>0</v>
      </c>
      <c r="L110" s="13" t="n">
        <f aca="false">IF(G110="",0,G110*IFERROR(VLOOKUP(B110,Crew!$A$5:$C$24,3,FALSE()),0))</f>
        <v>0</v>
      </c>
      <c r="M110" s="13" t="n">
        <f aca="false">IF(H110="Job",L110,0)</f>
        <v>0</v>
      </c>
      <c r="N110" s="14" t="str">
        <f aca="false">IF(AND(B110="",G110=""),"",IF(B110="","Name missing",IF(COUNTIF(Crew!$A$5:$A$24,B110)=0,"Name not on the crew list",IF(G110="","Start or finish missing",IF(H110="","Choose Job or Non-job",IF(AND(H110="Job",C110=""),"Job no. missing",IF(AND(H110="Job",COUNTIF('By job'!$A$5:$A$24,C110)=0),"Job no. not on the job list",IF(I110="","Approver missing",""))))))))</f>
        <v/>
      </c>
      <c r="O110" s="7"/>
    </row>
    <row r="111" customFormat="false" ht="15" hidden="false" customHeight="false" outlineLevel="0" collapsed="false">
      <c r="A111" s="9"/>
      <c r="B111" s="7"/>
      <c r="C111" s="7"/>
      <c r="D111" s="10"/>
      <c r="E111" s="10"/>
      <c r="F111" s="7"/>
      <c r="G111" s="11" t="str">
        <f aca="false">IF(OR(D111="",E111=""),"",ROUND(MOD(E111-D111,1)*24-N(F111)/60,2))</f>
        <v/>
      </c>
      <c r="H111" s="7"/>
      <c r="I111" s="7"/>
      <c r="J111" s="12" t="n">
        <f aca="false">IF(G111="",0,IF(H111="Job",G111,0))</f>
        <v>0</v>
      </c>
      <c r="K111" s="12" t="n">
        <f aca="false">IF(G111="",0,IF(H111="Non-job",G111,0))</f>
        <v>0</v>
      </c>
      <c r="L111" s="13" t="n">
        <f aca="false">IF(G111="",0,G111*IFERROR(VLOOKUP(B111,Crew!$A$5:$C$24,3,FALSE()),0))</f>
        <v>0</v>
      </c>
      <c r="M111" s="13" t="n">
        <f aca="false">IF(H111="Job",L111,0)</f>
        <v>0</v>
      </c>
      <c r="N111" s="14" t="str">
        <f aca="false">IF(AND(B111="",G111=""),"",IF(B111="","Name missing",IF(COUNTIF(Crew!$A$5:$A$24,B111)=0,"Name not on the crew list",IF(G111="","Start or finish missing",IF(H111="","Choose Job or Non-job",IF(AND(H111="Job",C111=""),"Job no. missing",IF(AND(H111="Job",COUNTIF('By job'!$A$5:$A$24,C111)=0),"Job no. not on the job list",IF(I111="","Approver missing",""))))))))</f>
        <v/>
      </c>
      <c r="O111" s="7"/>
    </row>
    <row r="112" customFormat="false" ht="15" hidden="false" customHeight="false" outlineLevel="0" collapsed="false">
      <c r="A112" s="9"/>
      <c r="B112" s="7"/>
      <c r="C112" s="7"/>
      <c r="D112" s="10"/>
      <c r="E112" s="10"/>
      <c r="F112" s="7"/>
      <c r="G112" s="11" t="str">
        <f aca="false">IF(OR(D112="",E112=""),"",ROUND(MOD(E112-D112,1)*24-N(F112)/60,2))</f>
        <v/>
      </c>
      <c r="H112" s="7"/>
      <c r="I112" s="7"/>
      <c r="J112" s="12" t="n">
        <f aca="false">IF(G112="",0,IF(H112="Job",G112,0))</f>
        <v>0</v>
      </c>
      <c r="K112" s="12" t="n">
        <f aca="false">IF(G112="",0,IF(H112="Non-job",G112,0))</f>
        <v>0</v>
      </c>
      <c r="L112" s="13" t="n">
        <f aca="false">IF(G112="",0,G112*IFERROR(VLOOKUP(B112,Crew!$A$5:$C$24,3,FALSE()),0))</f>
        <v>0</v>
      </c>
      <c r="M112" s="13" t="n">
        <f aca="false">IF(H112="Job",L112,0)</f>
        <v>0</v>
      </c>
      <c r="N112" s="14" t="str">
        <f aca="false">IF(AND(B112="",G112=""),"",IF(B112="","Name missing",IF(COUNTIF(Crew!$A$5:$A$24,B112)=0,"Name not on the crew list",IF(G112="","Start or finish missing",IF(H112="","Choose Job or Non-job",IF(AND(H112="Job",C112=""),"Job no. missing",IF(AND(H112="Job",COUNTIF('By job'!$A$5:$A$24,C112)=0),"Job no. not on the job list",IF(I112="","Approver missing",""))))))))</f>
        <v/>
      </c>
      <c r="O112" s="7"/>
    </row>
    <row r="113" customFormat="false" ht="15" hidden="false" customHeight="false" outlineLevel="0" collapsed="false">
      <c r="A113" s="9"/>
      <c r="B113" s="7"/>
      <c r="C113" s="7"/>
      <c r="D113" s="10"/>
      <c r="E113" s="10"/>
      <c r="F113" s="7"/>
      <c r="G113" s="11" t="str">
        <f aca="false">IF(OR(D113="",E113=""),"",ROUND(MOD(E113-D113,1)*24-N(F113)/60,2))</f>
        <v/>
      </c>
      <c r="H113" s="7"/>
      <c r="I113" s="7"/>
      <c r="J113" s="12" t="n">
        <f aca="false">IF(G113="",0,IF(H113="Job",G113,0))</f>
        <v>0</v>
      </c>
      <c r="K113" s="12" t="n">
        <f aca="false">IF(G113="",0,IF(H113="Non-job",G113,0))</f>
        <v>0</v>
      </c>
      <c r="L113" s="13" t="n">
        <f aca="false">IF(G113="",0,G113*IFERROR(VLOOKUP(B113,Crew!$A$5:$C$24,3,FALSE()),0))</f>
        <v>0</v>
      </c>
      <c r="M113" s="13" t="n">
        <f aca="false">IF(H113="Job",L113,0)</f>
        <v>0</v>
      </c>
      <c r="N113" s="14" t="str">
        <f aca="false">IF(AND(B113="",G113=""),"",IF(B113="","Name missing",IF(COUNTIF(Crew!$A$5:$A$24,B113)=0,"Name not on the crew list",IF(G113="","Start or finish missing",IF(H113="","Choose Job or Non-job",IF(AND(H113="Job",C113=""),"Job no. missing",IF(AND(H113="Job",COUNTIF('By job'!$A$5:$A$24,C113)=0),"Job no. not on the job list",IF(I113="","Approver missing",""))))))))</f>
        <v/>
      </c>
      <c r="O113" s="7"/>
    </row>
    <row r="114" customFormat="false" ht="15" hidden="false" customHeight="false" outlineLevel="0" collapsed="false">
      <c r="A114" s="9"/>
      <c r="B114" s="7"/>
      <c r="C114" s="7"/>
      <c r="D114" s="10"/>
      <c r="E114" s="10"/>
      <c r="F114" s="7"/>
      <c r="G114" s="11" t="str">
        <f aca="false">IF(OR(D114="",E114=""),"",ROUND(MOD(E114-D114,1)*24-N(F114)/60,2))</f>
        <v/>
      </c>
      <c r="H114" s="7"/>
      <c r="I114" s="7"/>
      <c r="J114" s="12" t="n">
        <f aca="false">IF(G114="",0,IF(H114="Job",G114,0))</f>
        <v>0</v>
      </c>
      <c r="K114" s="12" t="n">
        <f aca="false">IF(G114="",0,IF(H114="Non-job",G114,0))</f>
        <v>0</v>
      </c>
      <c r="L114" s="13" t="n">
        <f aca="false">IF(G114="",0,G114*IFERROR(VLOOKUP(B114,Crew!$A$5:$C$24,3,FALSE()),0))</f>
        <v>0</v>
      </c>
      <c r="M114" s="13" t="n">
        <f aca="false">IF(H114="Job",L114,0)</f>
        <v>0</v>
      </c>
      <c r="N114" s="14" t="str">
        <f aca="false">IF(AND(B114="",G114=""),"",IF(B114="","Name missing",IF(COUNTIF(Crew!$A$5:$A$24,B114)=0,"Name not on the crew list",IF(G114="","Start or finish missing",IF(H114="","Choose Job or Non-job",IF(AND(H114="Job",C114=""),"Job no. missing",IF(AND(H114="Job",COUNTIF('By job'!$A$5:$A$24,C114)=0),"Job no. not on the job list",IF(I114="","Approver missing",""))))))))</f>
        <v/>
      </c>
      <c r="O114" s="7"/>
    </row>
    <row r="115" customFormat="false" ht="15" hidden="false" customHeight="false" outlineLevel="0" collapsed="false">
      <c r="A115" s="9"/>
      <c r="B115" s="7"/>
      <c r="C115" s="7"/>
      <c r="D115" s="10"/>
      <c r="E115" s="10"/>
      <c r="F115" s="7"/>
      <c r="G115" s="11" t="str">
        <f aca="false">IF(OR(D115="",E115=""),"",ROUND(MOD(E115-D115,1)*24-N(F115)/60,2))</f>
        <v/>
      </c>
      <c r="H115" s="7"/>
      <c r="I115" s="7"/>
      <c r="J115" s="12" t="n">
        <f aca="false">IF(G115="",0,IF(H115="Job",G115,0))</f>
        <v>0</v>
      </c>
      <c r="K115" s="12" t="n">
        <f aca="false">IF(G115="",0,IF(H115="Non-job",G115,0))</f>
        <v>0</v>
      </c>
      <c r="L115" s="13" t="n">
        <f aca="false">IF(G115="",0,G115*IFERROR(VLOOKUP(B115,Crew!$A$5:$C$24,3,FALSE()),0))</f>
        <v>0</v>
      </c>
      <c r="M115" s="13" t="n">
        <f aca="false">IF(H115="Job",L115,0)</f>
        <v>0</v>
      </c>
      <c r="N115" s="14" t="str">
        <f aca="false">IF(AND(B115="",G115=""),"",IF(B115="","Name missing",IF(COUNTIF(Crew!$A$5:$A$24,B115)=0,"Name not on the crew list",IF(G115="","Start or finish missing",IF(H115="","Choose Job or Non-job",IF(AND(H115="Job",C115=""),"Job no. missing",IF(AND(H115="Job",COUNTIF('By job'!$A$5:$A$24,C115)=0),"Job no. not on the job list",IF(I115="","Approver missing",""))))))))</f>
        <v/>
      </c>
      <c r="O115" s="7"/>
    </row>
    <row r="116" customFormat="false" ht="15" hidden="false" customHeight="false" outlineLevel="0" collapsed="false">
      <c r="A116" s="9"/>
      <c r="B116" s="7"/>
      <c r="C116" s="7"/>
      <c r="D116" s="10"/>
      <c r="E116" s="10"/>
      <c r="F116" s="7"/>
      <c r="G116" s="11" t="str">
        <f aca="false">IF(OR(D116="",E116=""),"",ROUND(MOD(E116-D116,1)*24-N(F116)/60,2))</f>
        <v/>
      </c>
      <c r="H116" s="7"/>
      <c r="I116" s="7"/>
      <c r="J116" s="12" t="n">
        <f aca="false">IF(G116="",0,IF(H116="Job",G116,0))</f>
        <v>0</v>
      </c>
      <c r="K116" s="12" t="n">
        <f aca="false">IF(G116="",0,IF(H116="Non-job",G116,0))</f>
        <v>0</v>
      </c>
      <c r="L116" s="13" t="n">
        <f aca="false">IF(G116="",0,G116*IFERROR(VLOOKUP(B116,Crew!$A$5:$C$24,3,FALSE()),0))</f>
        <v>0</v>
      </c>
      <c r="M116" s="13" t="n">
        <f aca="false">IF(H116="Job",L116,0)</f>
        <v>0</v>
      </c>
      <c r="N116" s="14" t="str">
        <f aca="false">IF(AND(B116="",G116=""),"",IF(B116="","Name missing",IF(COUNTIF(Crew!$A$5:$A$24,B116)=0,"Name not on the crew list",IF(G116="","Start or finish missing",IF(H116="","Choose Job or Non-job",IF(AND(H116="Job",C116=""),"Job no. missing",IF(AND(H116="Job",COUNTIF('By job'!$A$5:$A$24,C116)=0),"Job no. not on the job list",IF(I116="","Approver missing",""))))))))</f>
        <v/>
      </c>
      <c r="O116" s="7"/>
    </row>
    <row r="117" customFormat="false" ht="15" hidden="false" customHeight="false" outlineLevel="0" collapsed="false">
      <c r="A117" s="9"/>
      <c r="B117" s="7"/>
      <c r="C117" s="7"/>
      <c r="D117" s="10"/>
      <c r="E117" s="10"/>
      <c r="F117" s="7"/>
      <c r="G117" s="11" t="str">
        <f aca="false">IF(OR(D117="",E117=""),"",ROUND(MOD(E117-D117,1)*24-N(F117)/60,2))</f>
        <v/>
      </c>
      <c r="H117" s="7"/>
      <c r="I117" s="7"/>
      <c r="J117" s="12" t="n">
        <f aca="false">IF(G117="",0,IF(H117="Job",G117,0))</f>
        <v>0</v>
      </c>
      <c r="K117" s="12" t="n">
        <f aca="false">IF(G117="",0,IF(H117="Non-job",G117,0))</f>
        <v>0</v>
      </c>
      <c r="L117" s="13" t="n">
        <f aca="false">IF(G117="",0,G117*IFERROR(VLOOKUP(B117,Crew!$A$5:$C$24,3,FALSE()),0))</f>
        <v>0</v>
      </c>
      <c r="M117" s="13" t="n">
        <f aca="false">IF(H117="Job",L117,0)</f>
        <v>0</v>
      </c>
      <c r="N117" s="14" t="str">
        <f aca="false">IF(AND(B117="",G117=""),"",IF(B117="","Name missing",IF(COUNTIF(Crew!$A$5:$A$24,B117)=0,"Name not on the crew list",IF(G117="","Start or finish missing",IF(H117="","Choose Job or Non-job",IF(AND(H117="Job",C117=""),"Job no. missing",IF(AND(H117="Job",COUNTIF('By job'!$A$5:$A$24,C117)=0),"Job no. not on the job list",IF(I117="","Approver missing",""))))))))</f>
        <v/>
      </c>
      <c r="O117" s="7"/>
    </row>
    <row r="118" customFormat="false" ht="15" hidden="false" customHeight="false" outlineLevel="0" collapsed="false">
      <c r="A118" s="9"/>
      <c r="B118" s="7"/>
      <c r="C118" s="7"/>
      <c r="D118" s="10"/>
      <c r="E118" s="10"/>
      <c r="F118" s="7"/>
      <c r="G118" s="11" t="str">
        <f aca="false">IF(OR(D118="",E118=""),"",ROUND(MOD(E118-D118,1)*24-N(F118)/60,2))</f>
        <v/>
      </c>
      <c r="H118" s="7"/>
      <c r="I118" s="7"/>
      <c r="J118" s="12" t="n">
        <f aca="false">IF(G118="",0,IF(H118="Job",G118,0))</f>
        <v>0</v>
      </c>
      <c r="K118" s="12" t="n">
        <f aca="false">IF(G118="",0,IF(H118="Non-job",G118,0))</f>
        <v>0</v>
      </c>
      <c r="L118" s="13" t="n">
        <f aca="false">IF(G118="",0,G118*IFERROR(VLOOKUP(B118,Crew!$A$5:$C$24,3,FALSE()),0))</f>
        <v>0</v>
      </c>
      <c r="M118" s="13" t="n">
        <f aca="false">IF(H118="Job",L118,0)</f>
        <v>0</v>
      </c>
      <c r="N118" s="14" t="str">
        <f aca="false">IF(AND(B118="",G118=""),"",IF(B118="","Name missing",IF(COUNTIF(Crew!$A$5:$A$24,B118)=0,"Name not on the crew list",IF(G118="","Start or finish missing",IF(H118="","Choose Job or Non-job",IF(AND(H118="Job",C118=""),"Job no. missing",IF(AND(H118="Job",COUNTIF('By job'!$A$5:$A$24,C118)=0),"Job no. not on the job list",IF(I118="","Approver missing",""))))))))</f>
        <v/>
      </c>
      <c r="O118" s="7"/>
    </row>
    <row r="119" customFormat="false" ht="15" hidden="false" customHeight="false" outlineLevel="0" collapsed="false">
      <c r="A119" s="9"/>
      <c r="B119" s="7"/>
      <c r="C119" s="7"/>
      <c r="D119" s="10"/>
      <c r="E119" s="10"/>
      <c r="F119" s="7"/>
      <c r="G119" s="11" t="str">
        <f aca="false">IF(OR(D119="",E119=""),"",ROUND(MOD(E119-D119,1)*24-N(F119)/60,2))</f>
        <v/>
      </c>
      <c r="H119" s="7"/>
      <c r="I119" s="7"/>
      <c r="J119" s="12" t="n">
        <f aca="false">IF(G119="",0,IF(H119="Job",G119,0))</f>
        <v>0</v>
      </c>
      <c r="K119" s="12" t="n">
        <f aca="false">IF(G119="",0,IF(H119="Non-job",G119,0))</f>
        <v>0</v>
      </c>
      <c r="L119" s="13" t="n">
        <f aca="false">IF(G119="",0,G119*IFERROR(VLOOKUP(B119,Crew!$A$5:$C$24,3,FALSE()),0))</f>
        <v>0</v>
      </c>
      <c r="M119" s="13" t="n">
        <f aca="false">IF(H119="Job",L119,0)</f>
        <v>0</v>
      </c>
      <c r="N119" s="14" t="str">
        <f aca="false">IF(AND(B119="",G119=""),"",IF(B119="","Name missing",IF(COUNTIF(Crew!$A$5:$A$24,B119)=0,"Name not on the crew list",IF(G119="","Start or finish missing",IF(H119="","Choose Job or Non-job",IF(AND(H119="Job",C119=""),"Job no. missing",IF(AND(H119="Job",COUNTIF('By job'!$A$5:$A$24,C119)=0),"Job no. not on the job list",IF(I119="","Approver missing",""))))))))</f>
        <v/>
      </c>
      <c r="O119" s="7"/>
    </row>
    <row r="120" customFormat="false" ht="15" hidden="false" customHeight="false" outlineLevel="0" collapsed="false">
      <c r="A120" s="9"/>
      <c r="B120" s="7"/>
      <c r="C120" s="7"/>
      <c r="D120" s="10"/>
      <c r="E120" s="10"/>
      <c r="F120" s="7"/>
      <c r="G120" s="11" t="str">
        <f aca="false">IF(OR(D120="",E120=""),"",ROUND(MOD(E120-D120,1)*24-N(F120)/60,2))</f>
        <v/>
      </c>
      <c r="H120" s="7"/>
      <c r="I120" s="7"/>
      <c r="J120" s="12" t="n">
        <f aca="false">IF(G120="",0,IF(H120="Job",G120,0))</f>
        <v>0</v>
      </c>
      <c r="K120" s="12" t="n">
        <f aca="false">IF(G120="",0,IF(H120="Non-job",G120,0))</f>
        <v>0</v>
      </c>
      <c r="L120" s="13" t="n">
        <f aca="false">IF(G120="",0,G120*IFERROR(VLOOKUP(B120,Crew!$A$5:$C$24,3,FALSE()),0))</f>
        <v>0</v>
      </c>
      <c r="M120" s="13" t="n">
        <f aca="false">IF(H120="Job",L120,0)</f>
        <v>0</v>
      </c>
      <c r="N120" s="14" t="str">
        <f aca="false">IF(AND(B120="",G120=""),"",IF(B120="","Name missing",IF(COUNTIF(Crew!$A$5:$A$24,B120)=0,"Name not on the crew list",IF(G120="","Start or finish missing",IF(H120="","Choose Job or Non-job",IF(AND(H120="Job",C120=""),"Job no. missing",IF(AND(H120="Job",COUNTIF('By job'!$A$5:$A$24,C120)=0),"Job no. not on the job list",IF(I120="","Approver missing",""))))))))</f>
        <v/>
      </c>
      <c r="O120" s="7"/>
    </row>
    <row r="121" customFormat="false" ht="15" hidden="false" customHeight="false" outlineLevel="0" collapsed="false">
      <c r="A121" s="9"/>
      <c r="B121" s="7"/>
      <c r="C121" s="7"/>
      <c r="D121" s="10"/>
      <c r="E121" s="10"/>
      <c r="F121" s="7"/>
      <c r="G121" s="11" t="str">
        <f aca="false">IF(OR(D121="",E121=""),"",ROUND(MOD(E121-D121,1)*24-N(F121)/60,2))</f>
        <v/>
      </c>
      <c r="H121" s="7"/>
      <c r="I121" s="7"/>
      <c r="J121" s="12" t="n">
        <f aca="false">IF(G121="",0,IF(H121="Job",G121,0))</f>
        <v>0</v>
      </c>
      <c r="K121" s="12" t="n">
        <f aca="false">IF(G121="",0,IF(H121="Non-job",G121,0))</f>
        <v>0</v>
      </c>
      <c r="L121" s="13" t="n">
        <f aca="false">IF(G121="",0,G121*IFERROR(VLOOKUP(B121,Crew!$A$5:$C$24,3,FALSE()),0))</f>
        <v>0</v>
      </c>
      <c r="M121" s="13" t="n">
        <f aca="false">IF(H121="Job",L121,0)</f>
        <v>0</v>
      </c>
      <c r="N121" s="14" t="str">
        <f aca="false">IF(AND(B121="",G121=""),"",IF(B121="","Name missing",IF(COUNTIF(Crew!$A$5:$A$24,B121)=0,"Name not on the crew list",IF(G121="","Start or finish missing",IF(H121="","Choose Job or Non-job",IF(AND(H121="Job",C121=""),"Job no. missing",IF(AND(H121="Job",COUNTIF('By job'!$A$5:$A$24,C121)=0),"Job no. not on the job list",IF(I121="","Approver missing",""))))))))</f>
        <v/>
      </c>
      <c r="O121" s="7"/>
    </row>
    <row r="122" customFormat="false" ht="15" hidden="false" customHeight="false" outlineLevel="0" collapsed="false">
      <c r="A122" s="9"/>
      <c r="B122" s="7"/>
      <c r="C122" s="7"/>
      <c r="D122" s="10"/>
      <c r="E122" s="10"/>
      <c r="F122" s="7"/>
      <c r="G122" s="11" t="str">
        <f aca="false">IF(OR(D122="",E122=""),"",ROUND(MOD(E122-D122,1)*24-N(F122)/60,2))</f>
        <v/>
      </c>
      <c r="H122" s="7"/>
      <c r="I122" s="7"/>
      <c r="J122" s="12" t="n">
        <f aca="false">IF(G122="",0,IF(H122="Job",G122,0))</f>
        <v>0</v>
      </c>
      <c r="K122" s="12" t="n">
        <f aca="false">IF(G122="",0,IF(H122="Non-job",G122,0))</f>
        <v>0</v>
      </c>
      <c r="L122" s="13" t="n">
        <f aca="false">IF(G122="",0,G122*IFERROR(VLOOKUP(B122,Crew!$A$5:$C$24,3,FALSE()),0))</f>
        <v>0</v>
      </c>
      <c r="M122" s="13" t="n">
        <f aca="false">IF(H122="Job",L122,0)</f>
        <v>0</v>
      </c>
      <c r="N122" s="14" t="str">
        <f aca="false">IF(AND(B122="",G122=""),"",IF(B122="","Name missing",IF(COUNTIF(Crew!$A$5:$A$24,B122)=0,"Name not on the crew list",IF(G122="","Start or finish missing",IF(H122="","Choose Job or Non-job",IF(AND(H122="Job",C122=""),"Job no. missing",IF(AND(H122="Job",COUNTIF('By job'!$A$5:$A$24,C122)=0),"Job no. not on the job list",IF(I122="","Approver missing",""))))))))</f>
        <v/>
      </c>
      <c r="O122" s="7"/>
    </row>
    <row r="123" customFormat="false" ht="15" hidden="false" customHeight="false" outlineLevel="0" collapsed="false">
      <c r="A123" s="9"/>
      <c r="B123" s="7"/>
      <c r="C123" s="7"/>
      <c r="D123" s="10"/>
      <c r="E123" s="10"/>
      <c r="F123" s="7"/>
      <c r="G123" s="11" t="str">
        <f aca="false">IF(OR(D123="",E123=""),"",ROUND(MOD(E123-D123,1)*24-N(F123)/60,2))</f>
        <v/>
      </c>
      <c r="H123" s="7"/>
      <c r="I123" s="7"/>
      <c r="J123" s="12" t="n">
        <f aca="false">IF(G123="",0,IF(H123="Job",G123,0))</f>
        <v>0</v>
      </c>
      <c r="K123" s="12" t="n">
        <f aca="false">IF(G123="",0,IF(H123="Non-job",G123,0))</f>
        <v>0</v>
      </c>
      <c r="L123" s="13" t="n">
        <f aca="false">IF(G123="",0,G123*IFERROR(VLOOKUP(B123,Crew!$A$5:$C$24,3,FALSE()),0))</f>
        <v>0</v>
      </c>
      <c r="M123" s="13" t="n">
        <f aca="false">IF(H123="Job",L123,0)</f>
        <v>0</v>
      </c>
      <c r="N123" s="14" t="str">
        <f aca="false">IF(AND(B123="",G123=""),"",IF(B123="","Name missing",IF(COUNTIF(Crew!$A$5:$A$24,B123)=0,"Name not on the crew list",IF(G123="","Start or finish missing",IF(H123="","Choose Job or Non-job",IF(AND(H123="Job",C123=""),"Job no. missing",IF(AND(H123="Job",COUNTIF('By job'!$A$5:$A$24,C123)=0),"Job no. not on the job list",IF(I123="","Approver missing",""))))))))</f>
        <v/>
      </c>
      <c r="O123" s="7"/>
    </row>
    <row r="124" customFormat="false" ht="15" hidden="false" customHeight="false" outlineLevel="0" collapsed="false">
      <c r="A124" s="9"/>
      <c r="B124" s="7"/>
      <c r="C124" s="7"/>
      <c r="D124" s="10"/>
      <c r="E124" s="10"/>
      <c r="F124" s="7"/>
      <c r="G124" s="11" t="str">
        <f aca="false">IF(OR(D124="",E124=""),"",ROUND(MOD(E124-D124,1)*24-N(F124)/60,2))</f>
        <v/>
      </c>
      <c r="H124" s="7"/>
      <c r="I124" s="7"/>
      <c r="J124" s="12" t="n">
        <f aca="false">IF(G124="",0,IF(H124="Job",G124,0))</f>
        <v>0</v>
      </c>
      <c r="K124" s="12" t="n">
        <f aca="false">IF(G124="",0,IF(H124="Non-job",G124,0))</f>
        <v>0</v>
      </c>
      <c r="L124" s="13" t="n">
        <f aca="false">IF(G124="",0,G124*IFERROR(VLOOKUP(B124,Crew!$A$5:$C$24,3,FALSE()),0))</f>
        <v>0</v>
      </c>
      <c r="M124" s="13" t="n">
        <f aca="false">IF(H124="Job",L124,0)</f>
        <v>0</v>
      </c>
      <c r="N124" s="14" t="str">
        <f aca="false">IF(AND(B124="",G124=""),"",IF(B124="","Name missing",IF(COUNTIF(Crew!$A$5:$A$24,B124)=0,"Name not on the crew list",IF(G124="","Start or finish missing",IF(H124="","Choose Job or Non-job",IF(AND(H124="Job",C124=""),"Job no. missing",IF(AND(H124="Job",COUNTIF('By job'!$A$5:$A$24,C124)=0),"Job no. not on the job list",IF(I124="","Approver missing",""))))))))</f>
        <v/>
      </c>
      <c r="O124" s="7"/>
    </row>
    <row r="125" customFormat="false" ht="15" hidden="false" customHeight="false" outlineLevel="0" collapsed="false">
      <c r="A125" s="9"/>
      <c r="B125" s="7"/>
      <c r="C125" s="7"/>
      <c r="D125" s="10"/>
      <c r="E125" s="10"/>
      <c r="F125" s="7"/>
      <c r="G125" s="11" t="str">
        <f aca="false">IF(OR(D125="",E125=""),"",ROUND(MOD(E125-D125,1)*24-N(F125)/60,2))</f>
        <v/>
      </c>
      <c r="H125" s="7"/>
      <c r="I125" s="7"/>
      <c r="J125" s="12" t="n">
        <f aca="false">IF(G125="",0,IF(H125="Job",G125,0))</f>
        <v>0</v>
      </c>
      <c r="K125" s="12" t="n">
        <f aca="false">IF(G125="",0,IF(H125="Non-job",G125,0))</f>
        <v>0</v>
      </c>
      <c r="L125" s="13" t="n">
        <f aca="false">IF(G125="",0,G125*IFERROR(VLOOKUP(B125,Crew!$A$5:$C$24,3,FALSE()),0))</f>
        <v>0</v>
      </c>
      <c r="M125" s="13" t="n">
        <f aca="false">IF(H125="Job",L125,0)</f>
        <v>0</v>
      </c>
      <c r="N125" s="14" t="str">
        <f aca="false">IF(AND(B125="",G125=""),"",IF(B125="","Name missing",IF(COUNTIF(Crew!$A$5:$A$24,B125)=0,"Name not on the crew list",IF(G125="","Start or finish missing",IF(H125="","Choose Job or Non-job",IF(AND(H125="Job",C125=""),"Job no. missing",IF(AND(H125="Job",COUNTIF('By job'!$A$5:$A$24,C125)=0),"Job no. not on the job list",IF(I125="","Approver missing",""))))))))</f>
        <v/>
      </c>
      <c r="O125" s="7"/>
    </row>
    <row r="126" customFormat="false" ht="15" hidden="false" customHeight="false" outlineLevel="0" collapsed="false">
      <c r="A126" s="9"/>
      <c r="B126" s="7"/>
      <c r="C126" s="7"/>
      <c r="D126" s="10"/>
      <c r="E126" s="10"/>
      <c r="F126" s="7"/>
      <c r="G126" s="11" t="str">
        <f aca="false">IF(OR(D126="",E126=""),"",ROUND(MOD(E126-D126,1)*24-N(F126)/60,2))</f>
        <v/>
      </c>
      <c r="H126" s="7"/>
      <c r="I126" s="7"/>
      <c r="J126" s="12" t="n">
        <f aca="false">IF(G126="",0,IF(H126="Job",G126,0))</f>
        <v>0</v>
      </c>
      <c r="K126" s="12" t="n">
        <f aca="false">IF(G126="",0,IF(H126="Non-job",G126,0))</f>
        <v>0</v>
      </c>
      <c r="L126" s="13" t="n">
        <f aca="false">IF(G126="",0,G126*IFERROR(VLOOKUP(B126,Crew!$A$5:$C$24,3,FALSE()),0))</f>
        <v>0</v>
      </c>
      <c r="M126" s="13" t="n">
        <f aca="false">IF(H126="Job",L126,0)</f>
        <v>0</v>
      </c>
      <c r="N126" s="14" t="str">
        <f aca="false">IF(AND(B126="",G126=""),"",IF(B126="","Name missing",IF(COUNTIF(Crew!$A$5:$A$24,B126)=0,"Name not on the crew list",IF(G126="","Start or finish missing",IF(H126="","Choose Job or Non-job",IF(AND(H126="Job",C126=""),"Job no. missing",IF(AND(H126="Job",COUNTIF('By job'!$A$5:$A$24,C126)=0),"Job no. not on the job list",IF(I126="","Approver missing",""))))))))</f>
        <v/>
      </c>
      <c r="O126" s="7"/>
    </row>
    <row r="127" customFormat="false" ht="15" hidden="false" customHeight="false" outlineLevel="0" collapsed="false">
      <c r="A127" s="9"/>
      <c r="B127" s="7"/>
      <c r="C127" s="7"/>
      <c r="D127" s="10"/>
      <c r="E127" s="10"/>
      <c r="F127" s="7"/>
      <c r="G127" s="11" t="str">
        <f aca="false">IF(OR(D127="",E127=""),"",ROUND(MOD(E127-D127,1)*24-N(F127)/60,2))</f>
        <v/>
      </c>
      <c r="H127" s="7"/>
      <c r="I127" s="7"/>
      <c r="J127" s="12" t="n">
        <f aca="false">IF(G127="",0,IF(H127="Job",G127,0))</f>
        <v>0</v>
      </c>
      <c r="K127" s="12" t="n">
        <f aca="false">IF(G127="",0,IF(H127="Non-job",G127,0))</f>
        <v>0</v>
      </c>
      <c r="L127" s="13" t="n">
        <f aca="false">IF(G127="",0,G127*IFERROR(VLOOKUP(B127,Crew!$A$5:$C$24,3,FALSE()),0))</f>
        <v>0</v>
      </c>
      <c r="M127" s="13" t="n">
        <f aca="false">IF(H127="Job",L127,0)</f>
        <v>0</v>
      </c>
      <c r="N127" s="14" t="str">
        <f aca="false">IF(AND(B127="",G127=""),"",IF(B127="","Name missing",IF(COUNTIF(Crew!$A$5:$A$24,B127)=0,"Name not on the crew list",IF(G127="","Start or finish missing",IF(H127="","Choose Job or Non-job",IF(AND(H127="Job",C127=""),"Job no. missing",IF(AND(H127="Job",COUNTIF('By job'!$A$5:$A$24,C127)=0),"Job no. not on the job list",IF(I127="","Approver missing",""))))))))</f>
        <v/>
      </c>
      <c r="O127" s="7"/>
    </row>
    <row r="128" customFormat="false" ht="15" hidden="false" customHeight="false" outlineLevel="0" collapsed="false">
      <c r="A128" s="9"/>
      <c r="B128" s="7"/>
      <c r="C128" s="7"/>
      <c r="D128" s="10"/>
      <c r="E128" s="10"/>
      <c r="F128" s="7"/>
      <c r="G128" s="11" t="str">
        <f aca="false">IF(OR(D128="",E128=""),"",ROUND(MOD(E128-D128,1)*24-N(F128)/60,2))</f>
        <v/>
      </c>
      <c r="H128" s="7"/>
      <c r="I128" s="7"/>
      <c r="J128" s="12" t="n">
        <f aca="false">IF(G128="",0,IF(H128="Job",G128,0))</f>
        <v>0</v>
      </c>
      <c r="K128" s="12" t="n">
        <f aca="false">IF(G128="",0,IF(H128="Non-job",G128,0))</f>
        <v>0</v>
      </c>
      <c r="L128" s="13" t="n">
        <f aca="false">IF(G128="",0,G128*IFERROR(VLOOKUP(B128,Crew!$A$5:$C$24,3,FALSE()),0))</f>
        <v>0</v>
      </c>
      <c r="M128" s="13" t="n">
        <f aca="false">IF(H128="Job",L128,0)</f>
        <v>0</v>
      </c>
      <c r="N128" s="14" t="str">
        <f aca="false">IF(AND(B128="",G128=""),"",IF(B128="","Name missing",IF(COUNTIF(Crew!$A$5:$A$24,B128)=0,"Name not on the crew list",IF(G128="","Start or finish missing",IF(H128="","Choose Job or Non-job",IF(AND(H128="Job",C128=""),"Job no. missing",IF(AND(H128="Job",COUNTIF('By job'!$A$5:$A$24,C128)=0),"Job no. not on the job list",IF(I128="","Approver missing",""))))))))</f>
        <v/>
      </c>
      <c r="O128" s="7"/>
    </row>
    <row r="129" customFormat="false" ht="15" hidden="false" customHeight="false" outlineLevel="0" collapsed="false">
      <c r="A129" s="9"/>
      <c r="B129" s="7"/>
      <c r="C129" s="7"/>
      <c r="D129" s="10"/>
      <c r="E129" s="10"/>
      <c r="F129" s="7"/>
      <c r="G129" s="11" t="str">
        <f aca="false">IF(OR(D129="",E129=""),"",ROUND(MOD(E129-D129,1)*24-N(F129)/60,2))</f>
        <v/>
      </c>
      <c r="H129" s="7"/>
      <c r="I129" s="7"/>
      <c r="J129" s="12" t="n">
        <f aca="false">IF(G129="",0,IF(H129="Job",G129,0))</f>
        <v>0</v>
      </c>
      <c r="K129" s="12" t="n">
        <f aca="false">IF(G129="",0,IF(H129="Non-job",G129,0))</f>
        <v>0</v>
      </c>
      <c r="L129" s="13" t="n">
        <f aca="false">IF(G129="",0,G129*IFERROR(VLOOKUP(B129,Crew!$A$5:$C$24,3,FALSE()),0))</f>
        <v>0</v>
      </c>
      <c r="M129" s="13" t="n">
        <f aca="false">IF(H129="Job",L129,0)</f>
        <v>0</v>
      </c>
      <c r="N129" s="14" t="str">
        <f aca="false">IF(AND(B129="",G129=""),"",IF(B129="","Name missing",IF(COUNTIF(Crew!$A$5:$A$24,B129)=0,"Name not on the crew list",IF(G129="","Start or finish missing",IF(H129="","Choose Job or Non-job",IF(AND(H129="Job",C129=""),"Job no. missing",IF(AND(H129="Job",COUNTIF('By job'!$A$5:$A$24,C129)=0),"Job no. not on the job list",IF(I129="","Approver missing",""))))))))</f>
        <v/>
      </c>
      <c r="O129" s="7"/>
    </row>
    <row r="130" customFormat="false" ht="15" hidden="false" customHeight="false" outlineLevel="0" collapsed="false">
      <c r="A130" s="9"/>
      <c r="B130" s="7"/>
      <c r="C130" s="7"/>
      <c r="D130" s="10"/>
      <c r="E130" s="10"/>
      <c r="F130" s="7"/>
      <c r="G130" s="11" t="str">
        <f aca="false">IF(OR(D130="",E130=""),"",ROUND(MOD(E130-D130,1)*24-N(F130)/60,2))</f>
        <v/>
      </c>
      <c r="H130" s="7"/>
      <c r="I130" s="7"/>
      <c r="J130" s="12" t="n">
        <f aca="false">IF(G130="",0,IF(H130="Job",G130,0))</f>
        <v>0</v>
      </c>
      <c r="K130" s="12" t="n">
        <f aca="false">IF(G130="",0,IF(H130="Non-job",G130,0))</f>
        <v>0</v>
      </c>
      <c r="L130" s="13" t="n">
        <f aca="false">IF(G130="",0,G130*IFERROR(VLOOKUP(B130,Crew!$A$5:$C$24,3,FALSE()),0))</f>
        <v>0</v>
      </c>
      <c r="M130" s="13" t="n">
        <f aca="false">IF(H130="Job",L130,0)</f>
        <v>0</v>
      </c>
      <c r="N130" s="14" t="str">
        <f aca="false">IF(AND(B130="",G130=""),"",IF(B130="","Name missing",IF(COUNTIF(Crew!$A$5:$A$24,B130)=0,"Name not on the crew list",IF(G130="","Start or finish missing",IF(H130="","Choose Job or Non-job",IF(AND(H130="Job",C130=""),"Job no. missing",IF(AND(H130="Job",COUNTIF('By job'!$A$5:$A$24,C130)=0),"Job no. not on the job list",IF(I130="","Approver missing",""))))))))</f>
        <v/>
      </c>
      <c r="O130" s="7"/>
    </row>
    <row r="131" customFormat="false" ht="15" hidden="false" customHeight="false" outlineLevel="0" collapsed="false">
      <c r="A131" s="9"/>
      <c r="B131" s="7"/>
      <c r="C131" s="7"/>
      <c r="D131" s="10"/>
      <c r="E131" s="10"/>
      <c r="F131" s="7"/>
      <c r="G131" s="11" t="str">
        <f aca="false">IF(OR(D131="",E131=""),"",ROUND(MOD(E131-D131,1)*24-N(F131)/60,2))</f>
        <v/>
      </c>
      <c r="H131" s="7"/>
      <c r="I131" s="7"/>
      <c r="J131" s="12" t="n">
        <f aca="false">IF(G131="",0,IF(H131="Job",G131,0))</f>
        <v>0</v>
      </c>
      <c r="K131" s="12" t="n">
        <f aca="false">IF(G131="",0,IF(H131="Non-job",G131,0))</f>
        <v>0</v>
      </c>
      <c r="L131" s="13" t="n">
        <f aca="false">IF(G131="",0,G131*IFERROR(VLOOKUP(B131,Crew!$A$5:$C$24,3,FALSE()),0))</f>
        <v>0</v>
      </c>
      <c r="M131" s="13" t="n">
        <f aca="false">IF(H131="Job",L131,0)</f>
        <v>0</v>
      </c>
      <c r="N131" s="14" t="str">
        <f aca="false">IF(AND(B131="",G131=""),"",IF(B131="","Name missing",IF(COUNTIF(Crew!$A$5:$A$24,B131)=0,"Name not on the crew list",IF(G131="","Start or finish missing",IF(H131="","Choose Job or Non-job",IF(AND(H131="Job",C131=""),"Job no. missing",IF(AND(H131="Job",COUNTIF('By job'!$A$5:$A$24,C131)=0),"Job no. not on the job list",IF(I131="","Approver missing",""))))))))</f>
        <v/>
      </c>
      <c r="O131" s="7"/>
    </row>
    <row r="132" customFormat="false" ht="15" hidden="false" customHeight="false" outlineLevel="0" collapsed="false">
      <c r="A132" s="9"/>
      <c r="B132" s="7"/>
      <c r="C132" s="7"/>
      <c r="D132" s="10"/>
      <c r="E132" s="10"/>
      <c r="F132" s="7"/>
      <c r="G132" s="11" t="str">
        <f aca="false">IF(OR(D132="",E132=""),"",ROUND(MOD(E132-D132,1)*24-N(F132)/60,2))</f>
        <v/>
      </c>
      <c r="H132" s="7"/>
      <c r="I132" s="7"/>
      <c r="J132" s="12" t="n">
        <f aca="false">IF(G132="",0,IF(H132="Job",G132,0))</f>
        <v>0</v>
      </c>
      <c r="K132" s="12" t="n">
        <f aca="false">IF(G132="",0,IF(H132="Non-job",G132,0))</f>
        <v>0</v>
      </c>
      <c r="L132" s="13" t="n">
        <f aca="false">IF(G132="",0,G132*IFERROR(VLOOKUP(B132,Crew!$A$5:$C$24,3,FALSE()),0))</f>
        <v>0</v>
      </c>
      <c r="M132" s="13" t="n">
        <f aca="false">IF(H132="Job",L132,0)</f>
        <v>0</v>
      </c>
      <c r="N132" s="14" t="str">
        <f aca="false">IF(AND(B132="",G132=""),"",IF(B132="","Name missing",IF(COUNTIF(Crew!$A$5:$A$24,B132)=0,"Name not on the crew list",IF(G132="","Start or finish missing",IF(H132="","Choose Job or Non-job",IF(AND(H132="Job",C132=""),"Job no. missing",IF(AND(H132="Job",COUNTIF('By job'!$A$5:$A$24,C132)=0),"Job no. not on the job list",IF(I132="","Approver missing",""))))))))</f>
        <v/>
      </c>
      <c r="O132" s="7"/>
    </row>
    <row r="133" customFormat="false" ht="15" hidden="false" customHeight="false" outlineLevel="0" collapsed="false">
      <c r="A133" s="9"/>
      <c r="B133" s="7"/>
      <c r="C133" s="7"/>
      <c r="D133" s="10"/>
      <c r="E133" s="10"/>
      <c r="F133" s="7"/>
      <c r="G133" s="11" t="str">
        <f aca="false">IF(OR(D133="",E133=""),"",ROUND(MOD(E133-D133,1)*24-N(F133)/60,2))</f>
        <v/>
      </c>
      <c r="H133" s="7"/>
      <c r="I133" s="7"/>
      <c r="J133" s="12" t="n">
        <f aca="false">IF(G133="",0,IF(H133="Job",G133,0))</f>
        <v>0</v>
      </c>
      <c r="K133" s="12" t="n">
        <f aca="false">IF(G133="",0,IF(H133="Non-job",G133,0))</f>
        <v>0</v>
      </c>
      <c r="L133" s="13" t="n">
        <f aca="false">IF(G133="",0,G133*IFERROR(VLOOKUP(B133,Crew!$A$5:$C$24,3,FALSE()),0))</f>
        <v>0</v>
      </c>
      <c r="M133" s="13" t="n">
        <f aca="false">IF(H133="Job",L133,0)</f>
        <v>0</v>
      </c>
      <c r="N133" s="14" t="str">
        <f aca="false">IF(AND(B133="",G133=""),"",IF(B133="","Name missing",IF(COUNTIF(Crew!$A$5:$A$24,B133)=0,"Name not on the crew list",IF(G133="","Start or finish missing",IF(H133="","Choose Job or Non-job",IF(AND(H133="Job",C133=""),"Job no. missing",IF(AND(H133="Job",COUNTIF('By job'!$A$5:$A$24,C133)=0),"Job no. not on the job list",IF(I133="","Approver missing",""))))))))</f>
        <v/>
      </c>
      <c r="O133" s="7"/>
    </row>
    <row r="134" customFormat="false" ht="15" hidden="false" customHeight="false" outlineLevel="0" collapsed="false">
      <c r="A134" s="9"/>
      <c r="B134" s="7"/>
      <c r="C134" s="7"/>
      <c r="D134" s="10"/>
      <c r="E134" s="10"/>
      <c r="F134" s="7"/>
      <c r="G134" s="11" t="str">
        <f aca="false">IF(OR(D134="",E134=""),"",ROUND(MOD(E134-D134,1)*24-N(F134)/60,2))</f>
        <v/>
      </c>
      <c r="H134" s="7"/>
      <c r="I134" s="7"/>
      <c r="J134" s="12" t="n">
        <f aca="false">IF(G134="",0,IF(H134="Job",G134,0))</f>
        <v>0</v>
      </c>
      <c r="K134" s="12" t="n">
        <f aca="false">IF(G134="",0,IF(H134="Non-job",G134,0))</f>
        <v>0</v>
      </c>
      <c r="L134" s="13" t="n">
        <f aca="false">IF(G134="",0,G134*IFERROR(VLOOKUP(B134,Crew!$A$5:$C$24,3,FALSE()),0))</f>
        <v>0</v>
      </c>
      <c r="M134" s="13" t="n">
        <f aca="false">IF(H134="Job",L134,0)</f>
        <v>0</v>
      </c>
      <c r="N134" s="14" t="str">
        <f aca="false">IF(AND(B134="",G134=""),"",IF(B134="","Name missing",IF(COUNTIF(Crew!$A$5:$A$24,B134)=0,"Name not on the crew list",IF(G134="","Start or finish missing",IF(H134="","Choose Job or Non-job",IF(AND(H134="Job",C134=""),"Job no. missing",IF(AND(H134="Job",COUNTIF('By job'!$A$5:$A$24,C134)=0),"Job no. not on the job list",IF(I134="","Approver missing",""))))))))</f>
        <v/>
      </c>
      <c r="O134" s="7"/>
    </row>
    <row r="135" customFormat="false" ht="15" hidden="false" customHeight="false" outlineLevel="0" collapsed="false">
      <c r="A135" s="9"/>
      <c r="B135" s="7"/>
      <c r="C135" s="7"/>
      <c r="D135" s="10"/>
      <c r="E135" s="10"/>
      <c r="F135" s="7"/>
      <c r="G135" s="11" t="str">
        <f aca="false">IF(OR(D135="",E135=""),"",ROUND(MOD(E135-D135,1)*24-N(F135)/60,2))</f>
        <v/>
      </c>
      <c r="H135" s="7"/>
      <c r="I135" s="7"/>
      <c r="J135" s="12" t="n">
        <f aca="false">IF(G135="",0,IF(H135="Job",G135,0))</f>
        <v>0</v>
      </c>
      <c r="K135" s="12" t="n">
        <f aca="false">IF(G135="",0,IF(H135="Non-job",G135,0))</f>
        <v>0</v>
      </c>
      <c r="L135" s="13" t="n">
        <f aca="false">IF(G135="",0,G135*IFERROR(VLOOKUP(B135,Crew!$A$5:$C$24,3,FALSE()),0))</f>
        <v>0</v>
      </c>
      <c r="M135" s="13" t="n">
        <f aca="false">IF(H135="Job",L135,0)</f>
        <v>0</v>
      </c>
      <c r="N135" s="14" t="str">
        <f aca="false">IF(AND(B135="",G135=""),"",IF(B135="","Name missing",IF(COUNTIF(Crew!$A$5:$A$24,B135)=0,"Name not on the crew list",IF(G135="","Start or finish missing",IF(H135="","Choose Job or Non-job",IF(AND(H135="Job",C135=""),"Job no. missing",IF(AND(H135="Job",COUNTIF('By job'!$A$5:$A$24,C135)=0),"Job no. not on the job list",IF(I135="","Approver missing",""))))))))</f>
        <v/>
      </c>
      <c r="O135" s="7"/>
    </row>
    <row r="136" customFormat="false" ht="15" hidden="false" customHeight="false" outlineLevel="0" collapsed="false">
      <c r="A136" s="9"/>
      <c r="B136" s="7"/>
      <c r="C136" s="7"/>
      <c r="D136" s="10"/>
      <c r="E136" s="10"/>
      <c r="F136" s="7"/>
      <c r="G136" s="11" t="str">
        <f aca="false">IF(OR(D136="",E136=""),"",ROUND(MOD(E136-D136,1)*24-N(F136)/60,2))</f>
        <v/>
      </c>
      <c r="H136" s="7"/>
      <c r="I136" s="7"/>
      <c r="J136" s="12" t="n">
        <f aca="false">IF(G136="",0,IF(H136="Job",G136,0))</f>
        <v>0</v>
      </c>
      <c r="K136" s="12" t="n">
        <f aca="false">IF(G136="",0,IF(H136="Non-job",G136,0))</f>
        <v>0</v>
      </c>
      <c r="L136" s="13" t="n">
        <f aca="false">IF(G136="",0,G136*IFERROR(VLOOKUP(B136,Crew!$A$5:$C$24,3,FALSE()),0))</f>
        <v>0</v>
      </c>
      <c r="M136" s="13" t="n">
        <f aca="false">IF(H136="Job",L136,0)</f>
        <v>0</v>
      </c>
      <c r="N136" s="14" t="str">
        <f aca="false">IF(AND(B136="",G136=""),"",IF(B136="","Name missing",IF(COUNTIF(Crew!$A$5:$A$24,B136)=0,"Name not on the crew list",IF(G136="","Start or finish missing",IF(H136="","Choose Job or Non-job",IF(AND(H136="Job",C136=""),"Job no. missing",IF(AND(H136="Job",COUNTIF('By job'!$A$5:$A$24,C136)=0),"Job no. not on the job list",IF(I136="","Approver missing",""))))))))</f>
        <v/>
      </c>
      <c r="O136" s="7"/>
    </row>
    <row r="137" customFormat="false" ht="15" hidden="false" customHeight="false" outlineLevel="0" collapsed="false">
      <c r="A137" s="9"/>
      <c r="B137" s="7"/>
      <c r="C137" s="7"/>
      <c r="D137" s="10"/>
      <c r="E137" s="10"/>
      <c r="F137" s="7"/>
      <c r="G137" s="11" t="str">
        <f aca="false">IF(OR(D137="",E137=""),"",ROUND(MOD(E137-D137,1)*24-N(F137)/60,2))</f>
        <v/>
      </c>
      <c r="H137" s="7"/>
      <c r="I137" s="7"/>
      <c r="J137" s="12" t="n">
        <f aca="false">IF(G137="",0,IF(H137="Job",G137,0))</f>
        <v>0</v>
      </c>
      <c r="K137" s="12" t="n">
        <f aca="false">IF(G137="",0,IF(H137="Non-job",G137,0))</f>
        <v>0</v>
      </c>
      <c r="L137" s="13" t="n">
        <f aca="false">IF(G137="",0,G137*IFERROR(VLOOKUP(B137,Crew!$A$5:$C$24,3,FALSE()),0))</f>
        <v>0</v>
      </c>
      <c r="M137" s="13" t="n">
        <f aca="false">IF(H137="Job",L137,0)</f>
        <v>0</v>
      </c>
      <c r="N137" s="14" t="str">
        <f aca="false">IF(AND(B137="",G137=""),"",IF(B137="","Name missing",IF(COUNTIF(Crew!$A$5:$A$24,B137)=0,"Name not on the crew list",IF(G137="","Start or finish missing",IF(H137="","Choose Job or Non-job",IF(AND(H137="Job",C137=""),"Job no. missing",IF(AND(H137="Job",COUNTIF('By job'!$A$5:$A$24,C137)=0),"Job no. not on the job list",IF(I137="","Approver missing",""))))))))</f>
        <v/>
      </c>
      <c r="O137" s="7"/>
    </row>
    <row r="138" customFormat="false" ht="15" hidden="false" customHeight="false" outlineLevel="0" collapsed="false">
      <c r="A138" s="9"/>
      <c r="B138" s="7"/>
      <c r="C138" s="7"/>
      <c r="D138" s="10"/>
      <c r="E138" s="10"/>
      <c r="F138" s="7"/>
      <c r="G138" s="11" t="str">
        <f aca="false">IF(OR(D138="",E138=""),"",ROUND(MOD(E138-D138,1)*24-N(F138)/60,2))</f>
        <v/>
      </c>
      <c r="H138" s="7"/>
      <c r="I138" s="7"/>
      <c r="J138" s="12" t="n">
        <f aca="false">IF(G138="",0,IF(H138="Job",G138,0))</f>
        <v>0</v>
      </c>
      <c r="K138" s="12" t="n">
        <f aca="false">IF(G138="",0,IF(H138="Non-job",G138,0))</f>
        <v>0</v>
      </c>
      <c r="L138" s="13" t="n">
        <f aca="false">IF(G138="",0,G138*IFERROR(VLOOKUP(B138,Crew!$A$5:$C$24,3,FALSE()),0))</f>
        <v>0</v>
      </c>
      <c r="M138" s="13" t="n">
        <f aca="false">IF(H138="Job",L138,0)</f>
        <v>0</v>
      </c>
      <c r="N138" s="14" t="str">
        <f aca="false">IF(AND(B138="",G138=""),"",IF(B138="","Name missing",IF(COUNTIF(Crew!$A$5:$A$24,B138)=0,"Name not on the crew list",IF(G138="","Start or finish missing",IF(H138="","Choose Job or Non-job",IF(AND(H138="Job",C138=""),"Job no. missing",IF(AND(H138="Job",COUNTIF('By job'!$A$5:$A$24,C138)=0),"Job no. not on the job list",IF(I138="","Approver missing",""))))))))</f>
        <v/>
      </c>
      <c r="O138" s="7"/>
    </row>
    <row r="139" customFormat="false" ht="15" hidden="false" customHeight="false" outlineLevel="0" collapsed="false">
      <c r="A139" s="9"/>
      <c r="B139" s="7"/>
      <c r="C139" s="7"/>
      <c r="D139" s="10"/>
      <c r="E139" s="10"/>
      <c r="F139" s="7"/>
      <c r="G139" s="11" t="str">
        <f aca="false">IF(OR(D139="",E139=""),"",ROUND(MOD(E139-D139,1)*24-N(F139)/60,2))</f>
        <v/>
      </c>
      <c r="H139" s="7"/>
      <c r="I139" s="7"/>
      <c r="J139" s="12" t="n">
        <f aca="false">IF(G139="",0,IF(H139="Job",G139,0))</f>
        <v>0</v>
      </c>
      <c r="K139" s="12" t="n">
        <f aca="false">IF(G139="",0,IF(H139="Non-job",G139,0))</f>
        <v>0</v>
      </c>
      <c r="L139" s="13" t="n">
        <f aca="false">IF(G139="",0,G139*IFERROR(VLOOKUP(B139,Crew!$A$5:$C$24,3,FALSE()),0))</f>
        <v>0</v>
      </c>
      <c r="M139" s="13" t="n">
        <f aca="false">IF(H139="Job",L139,0)</f>
        <v>0</v>
      </c>
      <c r="N139" s="14" t="str">
        <f aca="false">IF(AND(B139="",G139=""),"",IF(B139="","Name missing",IF(COUNTIF(Crew!$A$5:$A$24,B139)=0,"Name not on the crew list",IF(G139="","Start or finish missing",IF(H139="","Choose Job or Non-job",IF(AND(H139="Job",C139=""),"Job no. missing",IF(AND(H139="Job",COUNTIF('By job'!$A$5:$A$24,C139)=0),"Job no. not on the job list",IF(I139="","Approver missing",""))))))))</f>
        <v/>
      </c>
      <c r="O139" s="7"/>
    </row>
    <row r="140" customFormat="false" ht="15" hidden="false" customHeight="false" outlineLevel="0" collapsed="false">
      <c r="A140" s="9"/>
      <c r="B140" s="7"/>
      <c r="C140" s="7"/>
      <c r="D140" s="10"/>
      <c r="E140" s="10"/>
      <c r="F140" s="7"/>
      <c r="G140" s="11" t="str">
        <f aca="false">IF(OR(D140="",E140=""),"",ROUND(MOD(E140-D140,1)*24-N(F140)/60,2))</f>
        <v/>
      </c>
      <c r="H140" s="7"/>
      <c r="I140" s="7"/>
      <c r="J140" s="12" t="n">
        <f aca="false">IF(G140="",0,IF(H140="Job",G140,0))</f>
        <v>0</v>
      </c>
      <c r="K140" s="12" t="n">
        <f aca="false">IF(G140="",0,IF(H140="Non-job",G140,0))</f>
        <v>0</v>
      </c>
      <c r="L140" s="13" t="n">
        <f aca="false">IF(G140="",0,G140*IFERROR(VLOOKUP(B140,Crew!$A$5:$C$24,3,FALSE()),0))</f>
        <v>0</v>
      </c>
      <c r="M140" s="13" t="n">
        <f aca="false">IF(H140="Job",L140,0)</f>
        <v>0</v>
      </c>
      <c r="N140" s="14" t="str">
        <f aca="false">IF(AND(B140="",G140=""),"",IF(B140="","Name missing",IF(COUNTIF(Crew!$A$5:$A$24,B140)=0,"Name not on the crew list",IF(G140="","Start or finish missing",IF(H140="","Choose Job or Non-job",IF(AND(H140="Job",C140=""),"Job no. missing",IF(AND(H140="Job",COUNTIF('By job'!$A$5:$A$24,C140)=0),"Job no. not on the job list",IF(I140="","Approver missing",""))))))))</f>
        <v/>
      </c>
      <c r="O140" s="7"/>
    </row>
    <row r="141" customFormat="false" ht="15" hidden="false" customHeight="false" outlineLevel="0" collapsed="false">
      <c r="A141" s="9"/>
      <c r="B141" s="7"/>
      <c r="C141" s="7"/>
      <c r="D141" s="10"/>
      <c r="E141" s="10"/>
      <c r="F141" s="7"/>
      <c r="G141" s="11" t="str">
        <f aca="false">IF(OR(D141="",E141=""),"",ROUND(MOD(E141-D141,1)*24-N(F141)/60,2))</f>
        <v/>
      </c>
      <c r="H141" s="7"/>
      <c r="I141" s="7"/>
      <c r="J141" s="12" t="n">
        <f aca="false">IF(G141="",0,IF(H141="Job",G141,0))</f>
        <v>0</v>
      </c>
      <c r="K141" s="12" t="n">
        <f aca="false">IF(G141="",0,IF(H141="Non-job",G141,0))</f>
        <v>0</v>
      </c>
      <c r="L141" s="13" t="n">
        <f aca="false">IF(G141="",0,G141*IFERROR(VLOOKUP(B141,Crew!$A$5:$C$24,3,FALSE()),0))</f>
        <v>0</v>
      </c>
      <c r="M141" s="13" t="n">
        <f aca="false">IF(H141="Job",L141,0)</f>
        <v>0</v>
      </c>
      <c r="N141" s="14" t="str">
        <f aca="false">IF(AND(B141="",G141=""),"",IF(B141="","Name missing",IF(COUNTIF(Crew!$A$5:$A$24,B141)=0,"Name not on the crew list",IF(G141="","Start or finish missing",IF(H141="","Choose Job or Non-job",IF(AND(H141="Job",C141=""),"Job no. missing",IF(AND(H141="Job",COUNTIF('By job'!$A$5:$A$24,C141)=0),"Job no. not on the job list",IF(I141="","Approver missing",""))))))))</f>
        <v/>
      </c>
      <c r="O141" s="7"/>
    </row>
    <row r="142" customFormat="false" ht="15" hidden="false" customHeight="false" outlineLevel="0" collapsed="false">
      <c r="A142" s="9"/>
      <c r="B142" s="7"/>
      <c r="C142" s="7"/>
      <c r="D142" s="10"/>
      <c r="E142" s="10"/>
      <c r="F142" s="7"/>
      <c r="G142" s="11" t="str">
        <f aca="false">IF(OR(D142="",E142=""),"",ROUND(MOD(E142-D142,1)*24-N(F142)/60,2))</f>
        <v/>
      </c>
      <c r="H142" s="7"/>
      <c r="I142" s="7"/>
      <c r="J142" s="12" t="n">
        <f aca="false">IF(G142="",0,IF(H142="Job",G142,0))</f>
        <v>0</v>
      </c>
      <c r="K142" s="12" t="n">
        <f aca="false">IF(G142="",0,IF(H142="Non-job",G142,0))</f>
        <v>0</v>
      </c>
      <c r="L142" s="13" t="n">
        <f aca="false">IF(G142="",0,G142*IFERROR(VLOOKUP(B142,Crew!$A$5:$C$24,3,FALSE()),0))</f>
        <v>0</v>
      </c>
      <c r="M142" s="13" t="n">
        <f aca="false">IF(H142="Job",L142,0)</f>
        <v>0</v>
      </c>
      <c r="N142" s="14" t="str">
        <f aca="false">IF(AND(B142="",G142=""),"",IF(B142="","Name missing",IF(COUNTIF(Crew!$A$5:$A$24,B142)=0,"Name not on the crew list",IF(G142="","Start or finish missing",IF(H142="","Choose Job or Non-job",IF(AND(H142="Job",C142=""),"Job no. missing",IF(AND(H142="Job",COUNTIF('By job'!$A$5:$A$24,C142)=0),"Job no. not on the job list",IF(I142="","Approver missing",""))))))))</f>
        <v/>
      </c>
      <c r="O142" s="7"/>
    </row>
    <row r="143" customFormat="false" ht="15" hidden="false" customHeight="false" outlineLevel="0" collapsed="false">
      <c r="A143" s="9"/>
      <c r="B143" s="7"/>
      <c r="C143" s="7"/>
      <c r="D143" s="10"/>
      <c r="E143" s="10"/>
      <c r="F143" s="7"/>
      <c r="G143" s="11" t="str">
        <f aca="false">IF(OR(D143="",E143=""),"",ROUND(MOD(E143-D143,1)*24-N(F143)/60,2))</f>
        <v/>
      </c>
      <c r="H143" s="7"/>
      <c r="I143" s="7"/>
      <c r="J143" s="12" t="n">
        <f aca="false">IF(G143="",0,IF(H143="Job",G143,0))</f>
        <v>0</v>
      </c>
      <c r="K143" s="12" t="n">
        <f aca="false">IF(G143="",0,IF(H143="Non-job",G143,0))</f>
        <v>0</v>
      </c>
      <c r="L143" s="13" t="n">
        <f aca="false">IF(G143="",0,G143*IFERROR(VLOOKUP(B143,Crew!$A$5:$C$24,3,FALSE()),0))</f>
        <v>0</v>
      </c>
      <c r="M143" s="13" t="n">
        <f aca="false">IF(H143="Job",L143,0)</f>
        <v>0</v>
      </c>
      <c r="N143" s="14" t="str">
        <f aca="false">IF(AND(B143="",G143=""),"",IF(B143="","Name missing",IF(COUNTIF(Crew!$A$5:$A$24,B143)=0,"Name not on the crew list",IF(G143="","Start or finish missing",IF(H143="","Choose Job or Non-job",IF(AND(H143="Job",C143=""),"Job no. missing",IF(AND(H143="Job",COUNTIF('By job'!$A$5:$A$24,C143)=0),"Job no. not on the job list",IF(I143="","Approver missing",""))))))))</f>
        <v/>
      </c>
      <c r="O143" s="7"/>
    </row>
    <row r="144" customFormat="false" ht="15" hidden="false" customHeight="false" outlineLevel="0" collapsed="false">
      <c r="A144" s="9"/>
      <c r="B144" s="7"/>
      <c r="C144" s="7"/>
      <c r="D144" s="10"/>
      <c r="E144" s="10"/>
      <c r="F144" s="7"/>
      <c r="G144" s="11" t="str">
        <f aca="false">IF(OR(D144="",E144=""),"",ROUND(MOD(E144-D144,1)*24-N(F144)/60,2))</f>
        <v/>
      </c>
      <c r="H144" s="7"/>
      <c r="I144" s="7"/>
      <c r="J144" s="12" t="n">
        <f aca="false">IF(G144="",0,IF(H144="Job",G144,0))</f>
        <v>0</v>
      </c>
      <c r="K144" s="12" t="n">
        <f aca="false">IF(G144="",0,IF(H144="Non-job",G144,0))</f>
        <v>0</v>
      </c>
      <c r="L144" s="13" t="n">
        <f aca="false">IF(G144="",0,G144*IFERROR(VLOOKUP(B144,Crew!$A$5:$C$24,3,FALSE()),0))</f>
        <v>0</v>
      </c>
      <c r="M144" s="13" t="n">
        <f aca="false">IF(H144="Job",L144,0)</f>
        <v>0</v>
      </c>
      <c r="N144" s="14" t="str">
        <f aca="false">IF(AND(B144="",G144=""),"",IF(B144="","Name missing",IF(COUNTIF(Crew!$A$5:$A$24,B144)=0,"Name not on the crew list",IF(G144="","Start or finish missing",IF(H144="","Choose Job or Non-job",IF(AND(H144="Job",C144=""),"Job no. missing",IF(AND(H144="Job",COUNTIF('By job'!$A$5:$A$24,C144)=0),"Job no. not on the job list",IF(I144="","Approver missing",""))))))))</f>
        <v/>
      </c>
      <c r="O144" s="7"/>
    </row>
    <row r="145" customFormat="false" ht="15" hidden="false" customHeight="false" outlineLevel="0" collapsed="false">
      <c r="A145" s="9"/>
      <c r="B145" s="7"/>
      <c r="C145" s="7"/>
      <c r="D145" s="10"/>
      <c r="E145" s="10"/>
      <c r="F145" s="7"/>
      <c r="G145" s="11" t="str">
        <f aca="false">IF(OR(D145="",E145=""),"",ROUND(MOD(E145-D145,1)*24-N(F145)/60,2))</f>
        <v/>
      </c>
      <c r="H145" s="7"/>
      <c r="I145" s="7"/>
      <c r="J145" s="12" t="n">
        <f aca="false">IF(G145="",0,IF(H145="Job",G145,0))</f>
        <v>0</v>
      </c>
      <c r="K145" s="12" t="n">
        <f aca="false">IF(G145="",0,IF(H145="Non-job",G145,0))</f>
        <v>0</v>
      </c>
      <c r="L145" s="13" t="n">
        <f aca="false">IF(G145="",0,G145*IFERROR(VLOOKUP(B145,Crew!$A$5:$C$24,3,FALSE()),0))</f>
        <v>0</v>
      </c>
      <c r="M145" s="13" t="n">
        <f aca="false">IF(H145="Job",L145,0)</f>
        <v>0</v>
      </c>
      <c r="N145" s="14" t="str">
        <f aca="false">IF(AND(B145="",G145=""),"",IF(B145="","Name missing",IF(COUNTIF(Crew!$A$5:$A$24,B145)=0,"Name not on the crew list",IF(G145="","Start or finish missing",IF(H145="","Choose Job or Non-job",IF(AND(H145="Job",C145=""),"Job no. missing",IF(AND(H145="Job",COUNTIF('By job'!$A$5:$A$24,C145)=0),"Job no. not on the job list",IF(I145="","Approver missing",""))))))))</f>
        <v/>
      </c>
      <c r="O145" s="7"/>
    </row>
    <row r="146" customFormat="false" ht="15" hidden="false" customHeight="false" outlineLevel="0" collapsed="false">
      <c r="A146" s="9"/>
      <c r="B146" s="7"/>
      <c r="C146" s="7"/>
      <c r="D146" s="10"/>
      <c r="E146" s="10"/>
      <c r="F146" s="7"/>
      <c r="G146" s="11" t="str">
        <f aca="false">IF(OR(D146="",E146=""),"",ROUND(MOD(E146-D146,1)*24-N(F146)/60,2))</f>
        <v/>
      </c>
      <c r="H146" s="7"/>
      <c r="I146" s="7"/>
      <c r="J146" s="12" t="n">
        <f aca="false">IF(G146="",0,IF(H146="Job",G146,0))</f>
        <v>0</v>
      </c>
      <c r="K146" s="12" t="n">
        <f aca="false">IF(G146="",0,IF(H146="Non-job",G146,0))</f>
        <v>0</v>
      </c>
      <c r="L146" s="13" t="n">
        <f aca="false">IF(G146="",0,G146*IFERROR(VLOOKUP(B146,Crew!$A$5:$C$24,3,FALSE()),0))</f>
        <v>0</v>
      </c>
      <c r="M146" s="13" t="n">
        <f aca="false">IF(H146="Job",L146,0)</f>
        <v>0</v>
      </c>
      <c r="N146" s="14" t="str">
        <f aca="false">IF(AND(B146="",G146=""),"",IF(B146="","Name missing",IF(COUNTIF(Crew!$A$5:$A$24,B146)=0,"Name not on the crew list",IF(G146="","Start or finish missing",IF(H146="","Choose Job or Non-job",IF(AND(H146="Job",C146=""),"Job no. missing",IF(AND(H146="Job",COUNTIF('By job'!$A$5:$A$24,C146)=0),"Job no. not on the job list",IF(I146="","Approver missing",""))))))))</f>
        <v/>
      </c>
      <c r="O146" s="7"/>
    </row>
    <row r="147" customFormat="false" ht="15" hidden="false" customHeight="false" outlineLevel="0" collapsed="false">
      <c r="A147" s="9"/>
      <c r="B147" s="7"/>
      <c r="C147" s="7"/>
      <c r="D147" s="10"/>
      <c r="E147" s="10"/>
      <c r="F147" s="7"/>
      <c r="G147" s="11" t="str">
        <f aca="false">IF(OR(D147="",E147=""),"",ROUND(MOD(E147-D147,1)*24-N(F147)/60,2))</f>
        <v/>
      </c>
      <c r="H147" s="7"/>
      <c r="I147" s="7"/>
      <c r="J147" s="12" t="n">
        <f aca="false">IF(G147="",0,IF(H147="Job",G147,0))</f>
        <v>0</v>
      </c>
      <c r="K147" s="12" t="n">
        <f aca="false">IF(G147="",0,IF(H147="Non-job",G147,0))</f>
        <v>0</v>
      </c>
      <c r="L147" s="13" t="n">
        <f aca="false">IF(G147="",0,G147*IFERROR(VLOOKUP(B147,Crew!$A$5:$C$24,3,FALSE()),0))</f>
        <v>0</v>
      </c>
      <c r="M147" s="13" t="n">
        <f aca="false">IF(H147="Job",L147,0)</f>
        <v>0</v>
      </c>
      <c r="N147" s="14" t="str">
        <f aca="false">IF(AND(B147="",G147=""),"",IF(B147="","Name missing",IF(COUNTIF(Crew!$A$5:$A$24,B147)=0,"Name not on the crew list",IF(G147="","Start or finish missing",IF(H147="","Choose Job or Non-job",IF(AND(H147="Job",C147=""),"Job no. missing",IF(AND(H147="Job",COUNTIF('By job'!$A$5:$A$24,C147)=0),"Job no. not on the job list",IF(I147="","Approver missing",""))))))))</f>
        <v/>
      </c>
      <c r="O147" s="7"/>
    </row>
    <row r="148" customFormat="false" ht="15" hidden="false" customHeight="false" outlineLevel="0" collapsed="false">
      <c r="A148" s="9"/>
      <c r="B148" s="7"/>
      <c r="C148" s="7"/>
      <c r="D148" s="10"/>
      <c r="E148" s="10"/>
      <c r="F148" s="7"/>
      <c r="G148" s="11" t="str">
        <f aca="false">IF(OR(D148="",E148=""),"",ROUND(MOD(E148-D148,1)*24-N(F148)/60,2))</f>
        <v/>
      </c>
      <c r="H148" s="7"/>
      <c r="I148" s="7"/>
      <c r="J148" s="12" t="n">
        <f aca="false">IF(G148="",0,IF(H148="Job",G148,0))</f>
        <v>0</v>
      </c>
      <c r="K148" s="12" t="n">
        <f aca="false">IF(G148="",0,IF(H148="Non-job",G148,0))</f>
        <v>0</v>
      </c>
      <c r="L148" s="13" t="n">
        <f aca="false">IF(G148="",0,G148*IFERROR(VLOOKUP(B148,Crew!$A$5:$C$24,3,FALSE()),0))</f>
        <v>0</v>
      </c>
      <c r="M148" s="13" t="n">
        <f aca="false">IF(H148="Job",L148,0)</f>
        <v>0</v>
      </c>
      <c r="N148" s="14" t="str">
        <f aca="false">IF(AND(B148="",G148=""),"",IF(B148="","Name missing",IF(COUNTIF(Crew!$A$5:$A$24,B148)=0,"Name not on the crew list",IF(G148="","Start or finish missing",IF(H148="","Choose Job or Non-job",IF(AND(H148="Job",C148=""),"Job no. missing",IF(AND(H148="Job",COUNTIF('By job'!$A$5:$A$24,C148)=0),"Job no. not on the job list",IF(I148="","Approver missing",""))))))))</f>
        <v/>
      </c>
      <c r="O148" s="7"/>
    </row>
    <row r="149" customFormat="false" ht="15" hidden="false" customHeight="false" outlineLevel="0" collapsed="false">
      <c r="A149" s="9"/>
      <c r="B149" s="7"/>
      <c r="C149" s="7"/>
      <c r="D149" s="10"/>
      <c r="E149" s="10"/>
      <c r="F149" s="7"/>
      <c r="G149" s="11" t="str">
        <f aca="false">IF(OR(D149="",E149=""),"",ROUND(MOD(E149-D149,1)*24-N(F149)/60,2))</f>
        <v/>
      </c>
      <c r="H149" s="7"/>
      <c r="I149" s="7"/>
      <c r="J149" s="12" t="n">
        <f aca="false">IF(G149="",0,IF(H149="Job",G149,0))</f>
        <v>0</v>
      </c>
      <c r="K149" s="12" t="n">
        <f aca="false">IF(G149="",0,IF(H149="Non-job",G149,0))</f>
        <v>0</v>
      </c>
      <c r="L149" s="13" t="n">
        <f aca="false">IF(G149="",0,G149*IFERROR(VLOOKUP(B149,Crew!$A$5:$C$24,3,FALSE()),0))</f>
        <v>0</v>
      </c>
      <c r="M149" s="13" t="n">
        <f aca="false">IF(H149="Job",L149,0)</f>
        <v>0</v>
      </c>
      <c r="N149" s="14" t="str">
        <f aca="false">IF(AND(B149="",G149=""),"",IF(B149="","Name missing",IF(COUNTIF(Crew!$A$5:$A$24,B149)=0,"Name not on the crew list",IF(G149="","Start or finish missing",IF(H149="","Choose Job or Non-job",IF(AND(H149="Job",C149=""),"Job no. missing",IF(AND(H149="Job",COUNTIF('By job'!$A$5:$A$24,C149)=0),"Job no. not on the job list",IF(I149="","Approver missing",""))))))))</f>
        <v/>
      </c>
      <c r="O149" s="7"/>
    </row>
    <row r="150" customFormat="false" ht="15" hidden="false" customHeight="false" outlineLevel="0" collapsed="false">
      <c r="A150" s="9"/>
      <c r="B150" s="7"/>
      <c r="C150" s="7"/>
      <c r="D150" s="10"/>
      <c r="E150" s="10"/>
      <c r="F150" s="7"/>
      <c r="G150" s="11" t="str">
        <f aca="false">IF(OR(D150="",E150=""),"",ROUND(MOD(E150-D150,1)*24-N(F150)/60,2))</f>
        <v/>
      </c>
      <c r="H150" s="7"/>
      <c r="I150" s="7"/>
      <c r="J150" s="12" t="n">
        <f aca="false">IF(G150="",0,IF(H150="Job",G150,0))</f>
        <v>0</v>
      </c>
      <c r="K150" s="12" t="n">
        <f aca="false">IF(G150="",0,IF(H150="Non-job",G150,0))</f>
        <v>0</v>
      </c>
      <c r="L150" s="13" t="n">
        <f aca="false">IF(G150="",0,G150*IFERROR(VLOOKUP(B150,Crew!$A$5:$C$24,3,FALSE()),0))</f>
        <v>0</v>
      </c>
      <c r="M150" s="13" t="n">
        <f aca="false">IF(H150="Job",L150,0)</f>
        <v>0</v>
      </c>
      <c r="N150" s="14" t="str">
        <f aca="false">IF(AND(B150="",G150=""),"",IF(B150="","Name missing",IF(COUNTIF(Crew!$A$5:$A$24,B150)=0,"Name not on the crew list",IF(G150="","Start or finish missing",IF(H150="","Choose Job or Non-job",IF(AND(H150="Job",C150=""),"Job no. missing",IF(AND(H150="Job",COUNTIF('By job'!$A$5:$A$24,C150)=0),"Job no. not on the job list",IF(I150="","Approver missing",""))))))))</f>
        <v/>
      </c>
      <c r="O150" s="7"/>
    </row>
    <row r="151" customFormat="false" ht="15" hidden="false" customHeight="false" outlineLevel="0" collapsed="false">
      <c r="A151" s="9"/>
      <c r="B151" s="7"/>
      <c r="C151" s="7"/>
      <c r="D151" s="10"/>
      <c r="E151" s="10"/>
      <c r="F151" s="7"/>
      <c r="G151" s="11" t="str">
        <f aca="false">IF(OR(D151="",E151=""),"",ROUND(MOD(E151-D151,1)*24-N(F151)/60,2))</f>
        <v/>
      </c>
      <c r="H151" s="7"/>
      <c r="I151" s="7"/>
      <c r="J151" s="12" t="n">
        <f aca="false">IF(G151="",0,IF(H151="Job",G151,0))</f>
        <v>0</v>
      </c>
      <c r="K151" s="12" t="n">
        <f aca="false">IF(G151="",0,IF(H151="Non-job",G151,0))</f>
        <v>0</v>
      </c>
      <c r="L151" s="13" t="n">
        <f aca="false">IF(G151="",0,G151*IFERROR(VLOOKUP(B151,Crew!$A$5:$C$24,3,FALSE()),0))</f>
        <v>0</v>
      </c>
      <c r="M151" s="13" t="n">
        <f aca="false">IF(H151="Job",L151,0)</f>
        <v>0</v>
      </c>
      <c r="N151" s="14" t="str">
        <f aca="false">IF(AND(B151="",G151=""),"",IF(B151="","Name missing",IF(COUNTIF(Crew!$A$5:$A$24,B151)=0,"Name not on the crew list",IF(G151="","Start or finish missing",IF(H151="","Choose Job or Non-job",IF(AND(H151="Job",C151=""),"Job no. missing",IF(AND(H151="Job",COUNTIF('By job'!$A$5:$A$24,C151)=0),"Job no. not on the job list",IF(I151="","Approver missing",""))))))))</f>
        <v/>
      </c>
      <c r="O151" s="7"/>
    </row>
    <row r="152" customFormat="false" ht="15" hidden="false" customHeight="false" outlineLevel="0" collapsed="false">
      <c r="A152" s="9"/>
      <c r="B152" s="7"/>
      <c r="C152" s="7"/>
      <c r="D152" s="10"/>
      <c r="E152" s="10"/>
      <c r="F152" s="7"/>
      <c r="G152" s="11" t="str">
        <f aca="false">IF(OR(D152="",E152=""),"",ROUND(MOD(E152-D152,1)*24-N(F152)/60,2))</f>
        <v/>
      </c>
      <c r="H152" s="7"/>
      <c r="I152" s="7"/>
      <c r="J152" s="12" t="n">
        <f aca="false">IF(G152="",0,IF(H152="Job",G152,0))</f>
        <v>0</v>
      </c>
      <c r="K152" s="12" t="n">
        <f aca="false">IF(G152="",0,IF(H152="Non-job",G152,0))</f>
        <v>0</v>
      </c>
      <c r="L152" s="13" t="n">
        <f aca="false">IF(G152="",0,G152*IFERROR(VLOOKUP(B152,Crew!$A$5:$C$24,3,FALSE()),0))</f>
        <v>0</v>
      </c>
      <c r="M152" s="13" t="n">
        <f aca="false">IF(H152="Job",L152,0)</f>
        <v>0</v>
      </c>
      <c r="N152" s="14" t="str">
        <f aca="false">IF(AND(B152="",G152=""),"",IF(B152="","Name missing",IF(COUNTIF(Crew!$A$5:$A$24,B152)=0,"Name not on the crew list",IF(G152="","Start or finish missing",IF(H152="","Choose Job or Non-job",IF(AND(H152="Job",C152=""),"Job no. missing",IF(AND(H152="Job",COUNTIF('By job'!$A$5:$A$24,C152)=0),"Job no. not on the job list",IF(I152="","Approver missing",""))))))))</f>
        <v/>
      </c>
      <c r="O152" s="7"/>
    </row>
    <row r="153" customFormat="false" ht="15" hidden="false" customHeight="false" outlineLevel="0" collapsed="false">
      <c r="A153" s="9"/>
      <c r="B153" s="7"/>
      <c r="C153" s="7"/>
      <c r="D153" s="10"/>
      <c r="E153" s="10"/>
      <c r="F153" s="7"/>
      <c r="G153" s="11" t="str">
        <f aca="false">IF(OR(D153="",E153=""),"",ROUND(MOD(E153-D153,1)*24-N(F153)/60,2))</f>
        <v/>
      </c>
      <c r="H153" s="7"/>
      <c r="I153" s="7"/>
      <c r="J153" s="12" t="n">
        <f aca="false">IF(G153="",0,IF(H153="Job",G153,0))</f>
        <v>0</v>
      </c>
      <c r="K153" s="12" t="n">
        <f aca="false">IF(G153="",0,IF(H153="Non-job",G153,0))</f>
        <v>0</v>
      </c>
      <c r="L153" s="13" t="n">
        <f aca="false">IF(G153="",0,G153*IFERROR(VLOOKUP(B153,Crew!$A$5:$C$24,3,FALSE()),0))</f>
        <v>0</v>
      </c>
      <c r="M153" s="13" t="n">
        <f aca="false">IF(H153="Job",L153,0)</f>
        <v>0</v>
      </c>
      <c r="N153" s="14" t="str">
        <f aca="false">IF(AND(B153="",G153=""),"",IF(B153="","Name missing",IF(COUNTIF(Crew!$A$5:$A$24,B153)=0,"Name not on the crew list",IF(G153="","Start or finish missing",IF(H153="","Choose Job or Non-job",IF(AND(H153="Job",C153=""),"Job no. missing",IF(AND(H153="Job",COUNTIF('By job'!$A$5:$A$24,C153)=0),"Job no. not on the job list",IF(I153="","Approver missing",""))))))))</f>
        <v/>
      </c>
      <c r="O153" s="7"/>
    </row>
    <row r="154" customFormat="false" ht="15" hidden="false" customHeight="false" outlineLevel="0" collapsed="false">
      <c r="A154" s="9"/>
      <c r="B154" s="7"/>
      <c r="C154" s="7"/>
      <c r="D154" s="10"/>
      <c r="E154" s="10"/>
      <c r="F154" s="7"/>
      <c r="G154" s="11" t="str">
        <f aca="false">IF(OR(D154="",E154=""),"",ROUND(MOD(E154-D154,1)*24-N(F154)/60,2))</f>
        <v/>
      </c>
      <c r="H154" s="7"/>
      <c r="I154" s="7"/>
      <c r="J154" s="12" t="n">
        <f aca="false">IF(G154="",0,IF(H154="Job",G154,0))</f>
        <v>0</v>
      </c>
      <c r="K154" s="12" t="n">
        <f aca="false">IF(G154="",0,IF(H154="Non-job",G154,0))</f>
        <v>0</v>
      </c>
      <c r="L154" s="13" t="n">
        <f aca="false">IF(G154="",0,G154*IFERROR(VLOOKUP(B154,Crew!$A$5:$C$24,3,FALSE()),0))</f>
        <v>0</v>
      </c>
      <c r="M154" s="13" t="n">
        <f aca="false">IF(H154="Job",L154,0)</f>
        <v>0</v>
      </c>
      <c r="N154" s="14" t="str">
        <f aca="false">IF(AND(B154="",G154=""),"",IF(B154="","Name missing",IF(COUNTIF(Crew!$A$5:$A$24,B154)=0,"Name not on the crew list",IF(G154="","Start or finish missing",IF(H154="","Choose Job or Non-job",IF(AND(H154="Job",C154=""),"Job no. missing",IF(AND(H154="Job",COUNTIF('By job'!$A$5:$A$24,C154)=0),"Job no. not on the job list",IF(I154="","Approver missing",""))))))))</f>
        <v/>
      </c>
      <c r="O154" s="7"/>
    </row>
    <row r="155" customFormat="false" ht="15" hidden="false" customHeight="false" outlineLevel="0" collapsed="false">
      <c r="A155" s="9"/>
      <c r="B155" s="7"/>
      <c r="C155" s="7"/>
      <c r="D155" s="10"/>
      <c r="E155" s="10"/>
      <c r="F155" s="7"/>
      <c r="G155" s="11" t="str">
        <f aca="false">IF(OR(D155="",E155=""),"",ROUND(MOD(E155-D155,1)*24-N(F155)/60,2))</f>
        <v/>
      </c>
      <c r="H155" s="7"/>
      <c r="I155" s="7"/>
      <c r="J155" s="12" t="n">
        <f aca="false">IF(G155="",0,IF(H155="Job",G155,0))</f>
        <v>0</v>
      </c>
      <c r="K155" s="12" t="n">
        <f aca="false">IF(G155="",0,IF(H155="Non-job",G155,0))</f>
        <v>0</v>
      </c>
      <c r="L155" s="13" t="n">
        <f aca="false">IF(G155="",0,G155*IFERROR(VLOOKUP(B155,Crew!$A$5:$C$24,3,FALSE()),0))</f>
        <v>0</v>
      </c>
      <c r="M155" s="13" t="n">
        <f aca="false">IF(H155="Job",L155,0)</f>
        <v>0</v>
      </c>
      <c r="N155" s="14" t="str">
        <f aca="false">IF(AND(B155="",G155=""),"",IF(B155="","Name missing",IF(COUNTIF(Crew!$A$5:$A$24,B155)=0,"Name not on the crew list",IF(G155="","Start or finish missing",IF(H155="","Choose Job or Non-job",IF(AND(H155="Job",C155=""),"Job no. missing",IF(AND(H155="Job",COUNTIF('By job'!$A$5:$A$24,C155)=0),"Job no. not on the job list",IF(I155="","Approver missing",""))))))))</f>
        <v/>
      </c>
      <c r="O155" s="7"/>
    </row>
    <row r="156" customFormat="false" ht="15" hidden="false" customHeight="false" outlineLevel="0" collapsed="false">
      <c r="A156" s="9"/>
      <c r="B156" s="7"/>
      <c r="C156" s="7"/>
      <c r="D156" s="10"/>
      <c r="E156" s="10"/>
      <c r="F156" s="7"/>
      <c r="G156" s="11" t="str">
        <f aca="false">IF(OR(D156="",E156=""),"",ROUND(MOD(E156-D156,1)*24-N(F156)/60,2))</f>
        <v/>
      </c>
      <c r="H156" s="7"/>
      <c r="I156" s="7"/>
      <c r="J156" s="12" t="n">
        <f aca="false">IF(G156="",0,IF(H156="Job",G156,0))</f>
        <v>0</v>
      </c>
      <c r="K156" s="12" t="n">
        <f aca="false">IF(G156="",0,IF(H156="Non-job",G156,0))</f>
        <v>0</v>
      </c>
      <c r="L156" s="13" t="n">
        <f aca="false">IF(G156="",0,G156*IFERROR(VLOOKUP(B156,Crew!$A$5:$C$24,3,FALSE()),0))</f>
        <v>0</v>
      </c>
      <c r="M156" s="13" t="n">
        <f aca="false">IF(H156="Job",L156,0)</f>
        <v>0</v>
      </c>
      <c r="N156" s="14" t="str">
        <f aca="false">IF(AND(B156="",G156=""),"",IF(B156="","Name missing",IF(COUNTIF(Crew!$A$5:$A$24,B156)=0,"Name not on the crew list",IF(G156="","Start or finish missing",IF(H156="","Choose Job or Non-job",IF(AND(H156="Job",C156=""),"Job no. missing",IF(AND(H156="Job",COUNTIF('By job'!$A$5:$A$24,C156)=0),"Job no. not on the job list",IF(I156="","Approver missing",""))))))))</f>
        <v/>
      </c>
      <c r="O156" s="7"/>
    </row>
    <row r="157" customFormat="false" ht="15" hidden="false" customHeight="false" outlineLevel="0" collapsed="false">
      <c r="A157" s="9"/>
      <c r="B157" s="7"/>
      <c r="C157" s="7"/>
      <c r="D157" s="10"/>
      <c r="E157" s="10"/>
      <c r="F157" s="7"/>
      <c r="G157" s="11" t="str">
        <f aca="false">IF(OR(D157="",E157=""),"",ROUND(MOD(E157-D157,1)*24-N(F157)/60,2))</f>
        <v/>
      </c>
      <c r="H157" s="7"/>
      <c r="I157" s="7"/>
      <c r="J157" s="12" t="n">
        <f aca="false">IF(G157="",0,IF(H157="Job",G157,0))</f>
        <v>0</v>
      </c>
      <c r="K157" s="12" t="n">
        <f aca="false">IF(G157="",0,IF(H157="Non-job",G157,0))</f>
        <v>0</v>
      </c>
      <c r="L157" s="13" t="n">
        <f aca="false">IF(G157="",0,G157*IFERROR(VLOOKUP(B157,Crew!$A$5:$C$24,3,FALSE()),0))</f>
        <v>0</v>
      </c>
      <c r="M157" s="13" t="n">
        <f aca="false">IF(H157="Job",L157,0)</f>
        <v>0</v>
      </c>
      <c r="N157" s="14" t="str">
        <f aca="false">IF(AND(B157="",G157=""),"",IF(B157="","Name missing",IF(COUNTIF(Crew!$A$5:$A$24,B157)=0,"Name not on the crew list",IF(G157="","Start or finish missing",IF(H157="","Choose Job or Non-job",IF(AND(H157="Job",C157=""),"Job no. missing",IF(AND(H157="Job",COUNTIF('By job'!$A$5:$A$24,C157)=0),"Job no. not on the job list",IF(I157="","Approver missing",""))))))))</f>
        <v/>
      </c>
      <c r="O157" s="7"/>
    </row>
    <row r="158" customFormat="false" ht="15" hidden="false" customHeight="false" outlineLevel="0" collapsed="false">
      <c r="A158" s="9"/>
      <c r="B158" s="7"/>
      <c r="C158" s="7"/>
      <c r="D158" s="10"/>
      <c r="E158" s="10"/>
      <c r="F158" s="7"/>
      <c r="G158" s="11" t="str">
        <f aca="false">IF(OR(D158="",E158=""),"",ROUND(MOD(E158-D158,1)*24-N(F158)/60,2))</f>
        <v/>
      </c>
      <c r="H158" s="7"/>
      <c r="I158" s="7"/>
      <c r="J158" s="12" t="n">
        <f aca="false">IF(G158="",0,IF(H158="Job",G158,0))</f>
        <v>0</v>
      </c>
      <c r="K158" s="12" t="n">
        <f aca="false">IF(G158="",0,IF(H158="Non-job",G158,0))</f>
        <v>0</v>
      </c>
      <c r="L158" s="13" t="n">
        <f aca="false">IF(G158="",0,G158*IFERROR(VLOOKUP(B158,Crew!$A$5:$C$24,3,FALSE()),0))</f>
        <v>0</v>
      </c>
      <c r="M158" s="13" t="n">
        <f aca="false">IF(H158="Job",L158,0)</f>
        <v>0</v>
      </c>
      <c r="N158" s="14" t="str">
        <f aca="false">IF(AND(B158="",G158=""),"",IF(B158="","Name missing",IF(COUNTIF(Crew!$A$5:$A$24,B158)=0,"Name not on the crew list",IF(G158="","Start or finish missing",IF(H158="","Choose Job or Non-job",IF(AND(H158="Job",C158=""),"Job no. missing",IF(AND(H158="Job",COUNTIF('By job'!$A$5:$A$24,C158)=0),"Job no. not on the job list",IF(I158="","Approver missing",""))))))))</f>
        <v/>
      </c>
      <c r="O158" s="7"/>
    </row>
    <row r="159" customFormat="false" ht="15" hidden="false" customHeight="false" outlineLevel="0" collapsed="false">
      <c r="A159" s="9"/>
      <c r="B159" s="7"/>
      <c r="C159" s="7"/>
      <c r="D159" s="10"/>
      <c r="E159" s="10"/>
      <c r="F159" s="7"/>
      <c r="G159" s="11" t="str">
        <f aca="false">IF(OR(D159="",E159=""),"",ROUND(MOD(E159-D159,1)*24-N(F159)/60,2))</f>
        <v/>
      </c>
      <c r="H159" s="7"/>
      <c r="I159" s="7"/>
      <c r="J159" s="12" t="n">
        <f aca="false">IF(G159="",0,IF(H159="Job",G159,0))</f>
        <v>0</v>
      </c>
      <c r="K159" s="12" t="n">
        <f aca="false">IF(G159="",0,IF(H159="Non-job",G159,0))</f>
        <v>0</v>
      </c>
      <c r="L159" s="13" t="n">
        <f aca="false">IF(G159="",0,G159*IFERROR(VLOOKUP(B159,Crew!$A$5:$C$24,3,FALSE()),0))</f>
        <v>0</v>
      </c>
      <c r="M159" s="13" t="n">
        <f aca="false">IF(H159="Job",L159,0)</f>
        <v>0</v>
      </c>
      <c r="N159" s="14" t="str">
        <f aca="false">IF(AND(B159="",G159=""),"",IF(B159="","Name missing",IF(COUNTIF(Crew!$A$5:$A$24,B159)=0,"Name not on the crew list",IF(G159="","Start or finish missing",IF(H159="","Choose Job or Non-job",IF(AND(H159="Job",C159=""),"Job no. missing",IF(AND(H159="Job",COUNTIF('By job'!$A$5:$A$24,C159)=0),"Job no. not on the job list",IF(I159="","Approver missing",""))))))))</f>
        <v/>
      </c>
      <c r="O159" s="7"/>
    </row>
    <row r="160" customFormat="false" ht="15" hidden="false" customHeight="false" outlineLevel="0" collapsed="false">
      <c r="A160" s="9"/>
      <c r="B160" s="7"/>
      <c r="C160" s="7"/>
      <c r="D160" s="10"/>
      <c r="E160" s="10"/>
      <c r="F160" s="7"/>
      <c r="G160" s="11" t="str">
        <f aca="false">IF(OR(D160="",E160=""),"",ROUND(MOD(E160-D160,1)*24-N(F160)/60,2))</f>
        <v/>
      </c>
      <c r="H160" s="7"/>
      <c r="I160" s="7"/>
      <c r="J160" s="12" t="n">
        <f aca="false">IF(G160="",0,IF(H160="Job",G160,0))</f>
        <v>0</v>
      </c>
      <c r="K160" s="12" t="n">
        <f aca="false">IF(G160="",0,IF(H160="Non-job",G160,0))</f>
        <v>0</v>
      </c>
      <c r="L160" s="13" t="n">
        <f aca="false">IF(G160="",0,G160*IFERROR(VLOOKUP(B160,Crew!$A$5:$C$24,3,FALSE()),0))</f>
        <v>0</v>
      </c>
      <c r="M160" s="13" t="n">
        <f aca="false">IF(H160="Job",L160,0)</f>
        <v>0</v>
      </c>
      <c r="N160" s="14" t="str">
        <f aca="false">IF(AND(B160="",G160=""),"",IF(B160="","Name missing",IF(COUNTIF(Crew!$A$5:$A$24,B160)=0,"Name not on the crew list",IF(G160="","Start or finish missing",IF(H160="","Choose Job or Non-job",IF(AND(H160="Job",C160=""),"Job no. missing",IF(AND(H160="Job",COUNTIF('By job'!$A$5:$A$24,C160)=0),"Job no. not on the job list",IF(I160="","Approver missing",""))))))))</f>
        <v/>
      </c>
      <c r="O160" s="7"/>
    </row>
    <row r="161" customFormat="false" ht="15" hidden="false" customHeight="false" outlineLevel="0" collapsed="false">
      <c r="A161" s="9"/>
      <c r="B161" s="7"/>
      <c r="C161" s="7"/>
      <c r="D161" s="10"/>
      <c r="E161" s="10"/>
      <c r="F161" s="7"/>
      <c r="G161" s="11" t="str">
        <f aca="false">IF(OR(D161="",E161=""),"",ROUND(MOD(E161-D161,1)*24-N(F161)/60,2))</f>
        <v/>
      </c>
      <c r="H161" s="7"/>
      <c r="I161" s="7"/>
      <c r="J161" s="12" t="n">
        <f aca="false">IF(G161="",0,IF(H161="Job",G161,0))</f>
        <v>0</v>
      </c>
      <c r="K161" s="12" t="n">
        <f aca="false">IF(G161="",0,IF(H161="Non-job",G161,0))</f>
        <v>0</v>
      </c>
      <c r="L161" s="13" t="n">
        <f aca="false">IF(G161="",0,G161*IFERROR(VLOOKUP(B161,Crew!$A$5:$C$24,3,FALSE()),0))</f>
        <v>0</v>
      </c>
      <c r="M161" s="13" t="n">
        <f aca="false">IF(H161="Job",L161,0)</f>
        <v>0</v>
      </c>
      <c r="N161" s="14" t="str">
        <f aca="false">IF(AND(B161="",G161=""),"",IF(B161="","Name missing",IF(COUNTIF(Crew!$A$5:$A$24,B161)=0,"Name not on the crew list",IF(G161="","Start or finish missing",IF(H161="","Choose Job or Non-job",IF(AND(H161="Job",C161=""),"Job no. missing",IF(AND(H161="Job",COUNTIF('By job'!$A$5:$A$24,C161)=0),"Job no. not on the job list",IF(I161="","Approver missing",""))))))))</f>
        <v/>
      </c>
      <c r="O161" s="7"/>
    </row>
    <row r="162" customFormat="false" ht="15" hidden="false" customHeight="false" outlineLevel="0" collapsed="false">
      <c r="A162" s="9"/>
      <c r="B162" s="7"/>
      <c r="C162" s="7"/>
      <c r="D162" s="10"/>
      <c r="E162" s="10"/>
      <c r="F162" s="7"/>
      <c r="G162" s="11" t="str">
        <f aca="false">IF(OR(D162="",E162=""),"",ROUND(MOD(E162-D162,1)*24-N(F162)/60,2))</f>
        <v/>
      </c>
      <c r="H162" s="7"/>
      <c r="I162" s="7"/>
      <c r="J162" s="12" t="n">
        <f aca="false">IF(G162="",0,IF(H162="Job",G162,0))</f>
        <v>0</v>
      </c>
      <c r="K162" s="12" t="n">
        <f aca="false">IF(G162="",0,IF(H162="Non-job",G162,0))</f>
        <v>0</v>
      </c>
      <c r="L162" s="13" t="n">
        <f aca="false">IF(G162="",0,G162*IFERROR(VLOOKUP(B162,Crew!$A$5:$C$24,3,FALSE()),0))</f>
        <v>0</v>
      </c>
      <c r="M162" s="13" t="n">
        <f aca="false">IF(H162="Job",L162,0)</f>
        <v>0</v>
      </c>
      <c r="N162" s="14" t="str">
        <f aca="false">IF(AND(B162="",G162=""),"",IF(B162="","Name missing",IF(COUNTIF(Crew!$A$5:$A$24,B162)=0,"Name not on the crew list",IF(G162="","Start or finish missing",IF(H162="","Choose Job or Non-job",IF(AND(H162="Job",C162=""),"Job no. missing",IF(AND(H162="Job",COUNTIF('By job'!$A$5:$A$24,C162)=0),"Job no. not on the job list",IF(I162="","Approver missing",""))))))))</f>
        <v/>
      </c>
      <c r="O162" s="7"/>
    </row>
    <row r="163" customFormat="false" ht="15" hidden="false" customHeight="false" outlineLevel="0" collapsed="false">
      <c r="A163" s="9"/>
      <c r="B163" s="7"/>
      <c r="C163" s="7"/>
      <c r="D163" s="10"/>
      <c r="E163" s="10"/>
      <c r="F163" s="7"/>
      <c r="G163" s="11" t="str">
        <f aca="false">IF(OR(D163="",E163=""),"",ROUND(MOD(E163-D163,1)*24-N(F163)/60,2))</f>
        <v/>
      </c>
      <c r="H163" s="7"/>
      <c r="I163" s="7"/>
      <c r="J163" s="12" t="n">
        <f aca="false">IF(G163="",0,IF(H163="Job",G163,0))</f>
        <v>0</v>
      </c>
      <c r="K163" s="12" t="n">
        <f aca="false">IF(G163="",0,IF(H163="Non-job",G163,0))</f>
        <v>0</v>
      </c>
      <c r="L163" s="13" t="n">
        <f aca="false">IF(G163="",0,G163*IFERROR(VLOOKUP(B163,Crew!$A$5:$C$24,3,FALSE()),0))</f>
        <v>0</v>
      </c>
      <c r="M163" s="13" t="n">
        <f aca="false">IF(H163="Job",L163,0)</f>
        <v>0</v>
      </c>
      <c r="N163" s="14" t="str">
        <f aca="false">IF(AND(B163="",G163=""),"",IF(B163="","Name missing",IF(COUNTIF(Crew!$A$5:$A$24,B163)=0,"Name not on the crew list",IF(G163="","Start or finish missing",IF(H163="","Choose Job or Non-job",IF(AND(H163="Job",C163=""),"Job no. missing",IF(AND(H163="Job",COUNTIF('By job'!$A$5:$A$24,C163)=0),"Job no. not on the job list",IF(I163="","Approver missing",""))))))))</f>
        <v/>
      </c>
      <c r="O163" s="7"/>
    </row>
    <row r="164" customFormat="false" ht="15" hidden="false" customHeight="false" outlineLevel="0" collapsed="false">
      <c r="A164" s="9"/>
      <c r="B164" s="7"/>
      <c r="C164" s="7"/>
      <c r="D164" s="10"/>
      <c r="E164" s="10"/>
      <c r="F164" s="7"/>
      <c r="G164" s="11" t="str">
        <f aca="false">IF(OR(D164="",E164=""),"",ROUND(MOD(E164-D164,1)*24-N(F164)/60,2))</f>
        <v/>
      </c>
      <c r="H164" s="7"/>
      <c r="I164" s="7"/>
      <c r="J164" s="12" t="n">
        <f aca="false">IF(G164="",0,IF(H164="Job",G164,0))</f>
        <v>0</v>
      </c>
      <c r="K164" s="12" t="n">
        <f aca="false">IF(G164="",0,IF(H164="Non-job",G164,0))</f>
        <v>0</v>
      </c>
      <c r="L164" s="13" t="n">
        <f aca="false">IF(G164="",0,G164*IFERROR(VLOOKUP(B164,Crew!$A$5:$C$24,3,FALSE()),0))</f>
        <v>0</v>
      </c>
      <c r="M164" s="13" t="n">
        <f aca="false">IF(H164="Job",L164,0)</f>
        <v>0</v>
      </c>
      <c r="N164" s="14" t="str">
        <f aca="false">IF(AND(B164="",G164=""),"",IF(B164="","Name missing",IF(COUNTIF(Crew!$A$5:$A$24,B164)=0,"Name not on the crew list",IF(G164="","Start or finish missing",IF(H164="","Choose Job or Non-job",IF(AND(H164="Job",C164=""),"Job no. missing",IF(AND(H164="Job",COUNTIF('By job'!$A$5:$A$24,C164)=0),"Job no. not on the job list",IF(I164="","Approver missing",""))))))))</f>
        <v/>
      </c>
      <c r="O164" s="7"/>
    </row>
    <row r="165" customFormat="false" ht="15" hidden="false" customHeight="false" outlineLevel="0" collapsed="false">
      <c r="A165" s="9"/>
      <c r="B165" s="7"/>
      <c r="C165" s="7"/>
      <c r="D165" s="10"/>
      <c r="E165" s="10"/>
      <c r="F165" s="7"/>
      <c r="G165" s="11" t="str">
        <f aca="false">IF(OR(D165="",E165=""),"",ROUND(MOD(E165-D165,1)*24-N(F165)/60,2))</f>
        <v/>
      </c>
      <c r="H165" s="7"/>
      <c r="I165" s="7"/>
      <c r="J165" s="12" t="n">
        <f aca="false">IF(G165="",0,IF(H165="Job",G165,0))</f>
        <v>0</v>
      </c>
      <c r="K165" s="12" t="n">
        <f aca="false">IF(G165="",0,IF(H165="Non-job",G165,0))</f>
        <v>0</v>
      </c>
      <c r="L165" s="13" t="n">
        <f aca="false">IF(G165="",0,G165*IFERROR(VLOOKUP(B165,Crew!$A$5:$C$24,3,FALSE()),0))</f>
        <v>0</v>
      </c>
      <c r="M165" s="13" t="n">
        <f aca="false">IF(H165="Job",L165,0)</f>
        <v>0</v>
      </c>
      <c r="N165" s="14" t="str">
        <f aca="false">IF(AND(B165="",G165=""),"",IF(B165="","Name missing",IF(COUNTIF(Crew!$A$5:$A$24,B165)=0,"Name not on the crew list",IF(G165="","Start or finish missing",IF(H165="","Choose Job or Non-job",IF(AND(H165="Job",C165=""),"Job no. missing",IF(AND(H165="Job",COUNTIF('By job'!$A$5:$A$24,C165)=0),"Job no. not on the job list",IF(I165="","Approver missing",""))))))))</f>
        <v/>
      </c>
      <c r="O165" s="7"/>
    </row>
    <row r="166" customFormat="false" ht="15" hidden="false" customHeight="false" outlineLevel="0" collapsed="false">
      <c r="A166" s="9"/>
      <c r="B166" s="7"/>
      <c r="C166" s="7"/>
      <c r="D166" s="10"/>
      <c r="E166" s="10"/>
      <c r="F166" s="7"/>
      <c r="G166" s="11" t="str">
        <f aca="false">IF(OR(D166="",E166=""),"",ROUND(MOD(E166-D166,1)*24-N(F166)/60,2))</f>
        <v/>
      </c>
      <c r="H166" s="7"/>
      <c r="I166" s="7"/>
      <c r="J166" s="12" t="n">
        <f aca="false">IF(G166="",0,IF(H166="Job",G166,0))</f>
        <v>0</v>
      </c>
      <c r="K166" s="12" t="n">
        <f aca="false">IF(G166="",0,IF(H166="Non-job",G166,0))</f>
        <v>0</v>
      </c>
      <c r="L166" s="13" t="n">
        <f aca="false">IF(G166="",0,G166*IFERROR(VLOOKUP(B166,Crew!$A$5:$C$24,3,FALSE()),0))</f>
        <v>0</v>
      </c>
      <c r="M166" s="13" t="n">
        <f aca="false">IF(H166="Job",L166,0)</f>
        <v>0</v>
      </c>
      <c r="N166" s="14" t="str">
        <f aca="false">IF(AND(B166="",G166=""),"",IF(B166="","Name missing",IF(COUNTIF(Crew!$A$5:$A$24,B166)=0,"Name not on the crew list",IF(G166="","Start or finish missing",IF(H166="","Choose Job or Non-job",IF(AND(H166="Job",C166=""),"Job no. missing",IF(AND(H166="Job",COUNTIF('By job'!$A$5:$A$24,C166)=0),"Job no. not on the job list",IF(I166="","Approver missing",""))))))))</f>
        <v/>
      </c>
      <c r="O166" s="7"/>
    </row>
    <row r="167" customFormat="false" ht="15" hidden="false" customHeight="false" outlineLevel="0" collapsed="false">
      <c r="A167" s="9"/>
      <c r="B167" s="7"/>
      <c r="C167" s="7"/>
      <c r="D167" s="10"/>
      <c r="E167" s="10"/>
      <c r="F167" s="7"/>
      <c r="G167" s="11" t="str">
        <f aca="false">IF(OR(D167="",E167=""),"",ROUND(MOD(E167-D167,1)*24-N(F167)/60,2))</f>
        <v/>
      </c>
      <c r="H167" s="7"/>
      <c r="I167" s="7"/>
      <c r="J167" s="12" t="n">
        <f aca="false">IF(G167="",0,IF(H167="Job",G167,0))</f>
        <v>0</v>
      </c>
      <c r="K167" s="12" t="n">
        <f aca="false">IF(G167="",0,IF(H167="Non-job",G167,0))</f>
        <v>0</v>
      </c>
      <c r="L167" s="13" t="n">
        <f aca="false">IF(G167="",0,G167*IFERROR(VLOOKUP(B167,Crew!$A$5:$C$24,3,FALSE()),0))</f>
        <v>0</v>
      </c>
      <c r="M167" s="13" t="n">
        <f aca="false">IF(H167="Job",L167,0)</f>
        <v>0</v>
      </c>
      <c r="N167" s="14" t="str">
        <f aca="false">IF(AND(B167="",G167=""),"",IF(B167="","Name missing",IF(COUNTIF(Crew!$A$5:$A$24,B167)=0,"Name not on the crew list",IF(G167="","Start or finish missing",IF(H167="","Choose Job or Non-job",IF(AND(H167="Job",C167=""),"Job no. missing",IF(AND(H167="Job",COUNTIF('By job'!$A$5:$A$24,C167)=0),"Job no. not on the job list",IF(I167="","Approver missing",""))))))))</f>
        <v/>
      </c>
      <c r="O167" s="7"/>
    </row>
    <row r="168" customFormat="false" ht="15" hidden="false" customHeight="false" outlineLevel="0" collapsed="false">
      <c r="A168" s="9"/>
      <c r="B168" s="7"/>
      <c r="C168" s="7"/>
      <c r="D168" s="10"/>
      <c r="E168" s="10"/>
      <c r="F168" s="7"/>
      <c r="G168" s="11" t="str">
        <f aca="false">IF(OR(D168="",E168=""),"",ROUND(MOD(E168-D168,1)*24-N(F168)/60,2))</f>
        <v/>
      </c>
      <c r="H168" s="7"/>
      <c r="I168" s="7"/>
      <c r="J168" s="12" t="n">
        <f aca="false">IF(G168="",0,IF(H168="Job",G168,0))</f>
        <v>0</v>
      </c>
      <c r="K168" s="12" t="n">
        <f aca="false">IF(G168="",0,IF(H168="Non-job",G168,0))</f>
        <v>0</v>
      </c>
      <c r="L168" s="13" t="n">
        <f aca="false">IF(G168="",0,G168*IFERROR(VLOOKUP(B168,Crew!$A$5:$C$24,3,FALSE()),0))</f>
        <v>0</v>
      </c>
      <c r="M168" s="13" t="n">
        <f aca="false">IF(H168="Job",L168,0)</f>
        <v>0</v>
      </c>
      <c r="N168" s="14" t="str">
        <f aca="false">IF(AND(B168="",G168=""),"",IF(B168="","Name missing",IF(COUNTIF(Crew!$A$5:$A$24,B168)=0,"Name not on the crew list",IF(G168="","Start or finish missing",IF(H168="","Choose Job or Non-job",IF(AND(H168="Job",C168=""),"Job no. missing",IF(AND(H168="Job",COUNTIF('By job'!$A$5:$A$24,C168)=0),"Job no. not on the job list",IF(I168="","Approver missing",""))))))))</f>
        <v/>
      </c>
      <c r="O168" s="7"/>
    </row>
    <row r="169" customFormat="false" ht="15" hidden="false" customHeight="false" outlineLevel="0" collapsed="false">
      <c r="A169" s="9"/>
      <c r="B169" s="7"/>
      <c r="C169" s="7"/>
      <c r="D169" s="10"/>
      <c r="E169" s="10"/>
      <c r="F169" s="7"/>
      <c r="G169" s="11" t="str">
        <f aca="false">IF(OR(D169="",E169=""),"",ROUND(MOD(E169-D169,1)*24-N(F169)/60,2))</f>
        <v/>
      </c>
      <c r="H169" s="7"/>
      <c r="I169" s="7"/>
      <c r="J169" s="12" t="n">
        <f aca="false">IF(G169="",0,IF(H169="Job",G169,0))</f>
        <v>0</v>
      </c>
      <c r="K169" s="12" t="n">
        <f aca="false">IF(G169="",0,IF(H169="Non-job",G169,0))</f>
        <v>0</v>
      </c>
      <c r="L169" s="13" t="n">
        <f aca="false">IF(G169="",0,G169*IFERROR(VLOOKUP(B169,Crew!$A$5:$C$24,3,FALSE()),0))</f>
        <v>0</v>
      </c>
      <c r="M169" s="13" t="n">
        <f aca="false">IF(H169="Job",L169,0)</f>
        <v>0</v>
      </c>
      <c r="N169" s="14" t="str">
        <f aca="false">IF(AND(B169="",G169=""),"",IF(B169="","Name missing",IF(COUNTIF(Crew!$A$5:$A$24,B169)=0,"Name not on the crew list",IF(G169="","Start or finish missing",IF(H169="","Choose Job or Non-job",IF(AND(H169="Job",C169=""),"Job no. missing",IF(AND(H169="Job",COUNTIF('By job'!$A$5:$A$24,C169)=0),"Job no. not on the job list",IF(I169="","Approver missing",""))))))))</f>
        <v/>
      </c>
      <c r="O169" s="7"/>
    </row>
    <row r="170" customFormat="false" ht="15" hidden="false" customHeight="false" outlineLevel="0" collapsed="false">
      <c r="A170" s="9"/>
      <c r="B170" s="7"/>
      <c r="C170" s="7"/>
      <c r="D170" s="10"/>
      <c r="E170" s="10"/>
      <c r="F170" s="7"/>
      <c r="G170" s="11" t="str">
        <f aca="false">IF(OR(D170="",E170=""),"",ROUND(MOD(E170-D170,1)*24-N(F170)/60,2))</f>
        <v/>
      </c>
      <c r="H170" s="7"/>
      <c r="I170" s="7"/>
      <c r="J170" s="12" t="n">
        <f aca="false">IF(G170="",0,IF(H170="Job",G170,0))</f>
        <v>0</v>
      </c>
      <c r="K170" s="12" t="n">
        <f aca="false">IF(G170="",0,IF(H170="Non-job",G170,0))</f>
        <v>0</v>
      </c>
      <c r="L170" s="13" t="n">
        <f aca="false">IF(G170="",0,G170*IFERROR(VLOOKUP(B170,Crew!$A$5:$C$24,3,FALSE()),0))</f>
        <v>0</v>
      </c>
      <c r="M170" s="13" t="n">
        <f aca="false">IF(H170="Job",L170,0)</f>
        <v>0</v>
      </c>
      <c r="N170" s="14" t="str">
        <f aca="false">IF(AND(B170="",G170=""),"",IF(B170="","Name missing",IF(COUNTIF(Crew!$A$5:$A$24,B170)=0,"Name not on the crew list",IF(G170="","Start or finish missing",IF(H170="","Choose Job or Non-job",IF(AND(H170="Job",C170=""),"Job no. missing",IF(AND(H170="Job",COUNTIF('By job'!$A$5:$A$24,C170)=0),"Job no. not on the job list",IF(I170="","Approver missing",""))))))))</f>
        <v/>
      </c>
      <c r="O170" s="7"/>
    </row>
    <row r="171" customFormat="false" ht="15" hidden="false" customHeight="false" outlineLevel="0" collapsed="false">
      <c r="A171" s="9"/>
      <c r="B171" s="7"/>
      <c r="C171" s="7"/>
      <c r="D171" s="10"/>
      <c r="E171" s="10"/>
      <c r="F171" s="7"/>
      <c r="G171" s="11" t="str">
        <f aca="false">IF(OR(D171="",E171=""),"",ROUND(MOD(E171-D171,1)*24-N(F171)/60,2))</f>
        <v/>
      </c>
      <c r="H171" s="7"/>
      <c r="I171" s="7"/>
      <c r="J171" s="12" t="n">
        <f aca="false">IF(G171="",0,IF(H171="Job",G171,0))</f>
        <v>0</v>
      </c>
      <c r="K171" s="12" t="n">
        <f aca="false">IF(G171="",0,IF(H171="Non-job",G171,0))</f>
        <v>0</v>
      </c>
      <c r="L171" s="13" t="n">
        <f aca="false">IF(G171="",0,G171*IFERROR(VLOOKUP(B171,Crew!$A$5:$C$24,3,FALSE()),0))</f>
        <v>0</v>
      </c>
      <c r="M171" s="13" t="n">
        <f aca="false">IF(H171="Job",L171,0)</f>
        <v>0</v>
      </c>
      <c r="N171" s="14" t="str">
        <f aca="false">IF(AND(B171="",G171=""),"",IF(B171="","Name missing",IF(COUNTIF(Crew!$A$5:$A$24,B171)=0,"Name not on the crew list",IF(G171="","Start or finish missing",IF(H171="","Choose Job or Non-job",IF(AND(H171="Job",C171=""),"Job no. missing",IF(AND(H171="Job",COUNTIF('By job'!$A$5:$A$24,C171)=0),"Job no. not on the job list",IF(I171="","Approver missing",""))))))))</f>
        <v/>
      </c>
      <c r="O171" s="7"/>
    </row>
    <row r="172" customFormat="false" ht="15" hidden="false" customHeight="false" outlineLevel="0" collapsed="false">
      <c r="A172" s="9"/>
      <c r="B172" s="7"/>
      <c r="C172" s="7"/>
      <c r="D172" s="10"/>
      <c r="E172" s="10"/>
      <c r="F172" s="7"/>
      <c r="G172" s="11" t="str">
        <f aca="false">IF(OR(D172="",E172=""),"",ROUND(MOD(E172-D172,1)*24-N(F172)/60,2))</f>
        <v/>
      </c>
      <c r="H172" s="7"/>
      <c r="I172" s="7"/>
      <c r="J172" s="12" t="n">
        <f aca="false">IF(G172="",0,IF(H172="Job",G172,0))</f>
        <v>0</v>
      </c>
      <c r="K172" s="12" t="n">
        <f aca="false">IF(G172="",0,IF(H172="Non-job",G172,0))</f>
        <v>0</v>
      </c>
      <c r="L172" s="13" t="n">
        <f aca="false">IF(G172="",0,G172*IFERROR(VLOOKUP(B172,Crew!$A$5:$C$24,3,FALSE()),0))</f>
        <v>0</v>
      </c>
      <c r="M172" s="13" t="n">
        <f aca="false">IF(H172="Job",L172,0)</f>
        <v>0</v>
      </c>
      <c r="N172" s="14" t="str">
        <f aca="false">IF(AND(B172="",G172=""),"",IF(B172="","Name missing",IF(COUNTIF(Crew!$A$5:$A$24,B172)=0,"Name not on the crew list",IF(G172="","Start or finish missing",IF(H172="","Choose Job or Non-job",IF(AND(H172="Job",C172=""),"Job no. missing",IF(AND(H172="Job",COUNTIF('By job'!$A$5:$A$24,C172)=0),"Job no. not on the job list",IF(I172="","Approver missing",""))))))))</f>
        <v/>
      </c>
      <c r="O172" s="7"/>
    </row>
    <row r="173" customFormat="false" ht="15" hidden="false" customHeight="false" outlineLevel="0" collapsed="false">
      <c r="A173" s="9"/>
      <c r="B173" s="7"/>
      <c r="C173" s="7"/>
      <c r="D173" s="10"/>
      <c r="E173" s="10"/>
      <c r="F173" s="7"/>
      <c r="G173" s="11" t="str">
        <f aca="false">IF(OR(D173="",E173=""),"",ROUND(MOD(E173-D173,1)*24-N(F173)/60,2))</f>
        <v/>
      </c>
      <c r="H173" s="7"/>
      <c r="I173" s="7"/>
      <c r="J173" s="12" t="n">
        <f aca="false">IF(G173="",0,IF(H173="Job",G173,0))</f>
        <v>0</v>
      </c>
      <c r="K173" s="12" t="n">
        <f aca="false">IF(G173="",0,IF(H173="Non-job",G173,0))</f>
        <v>0</v>
      </c>
      <c r="L173" s="13" t="n">
        <f aca="false">IF(G173="",0,G173*IFERROR(VLOOKUP(B173,Crew!$A$5:$C$24,3,FALSE()),0))</f>
        <v>0</v>
      </c>
      <c r="M173" s="13" t="n">
        <f aca="false">IF(H173="Job",L173,0)</f>
        <v>0</v>
      </c>
      <c r="N173" s="14" t="str">
        <f aca="false">IF(AND(B173="",G173=""),"",IF(B173="","Name missing",IF(COUNTIF(Crew!$A$5:$A$24,B173)=0,"Name not on the crew list",IF(G173="","Start or finish missing",IF(H173="","Choose Job or Non-job",IF(AND(H173="Job",C173=""),"Job no. missing",IF(AND(H173="Job",COUNTIF('By job'!$A$5:$A$24,C173)=0),"Job no. not on the job list",IF(I173="","Approver missing",""))))))))</f>
        <v/>
      </c>
      <c r="O173" s="7"/>
    </row>
    <row r="174" customFormat="false" ht="15" hidden="false" customHeight="false" outlineLevel="0" collapsed="false">
      <c r="A174" s="9"/>
      <c r="B174" s="7"/>
      <c r="C174" s="7"/>
      <c r="D174" s="10"/>
      <c r="E174" s="10"/>
      <c r="F174" s="7"/>
      <c r="G174" s="11" t="str">
        <f aca="false">IF(OR(D174="",E174=""),"",ROUND(MOD(E174-D174,1)*24-N(F174)/60,2))</f>
        <v/>
      </c>
      <c r="H174" s="7"/>
      <c r="I174" s="7"/>
      <c r="J174" s="12" t="n">
        <f aca="false">IF(G174="",0,IF(H174="Job",G174,0))</f>
        <v>0</v>
      </c>
      <c r="K174" s="12" t="n">
        <f aca="false">IF(G174="",0,IF(H174="Non-job",G174,0))</f>
        <v>0</v>
      </c>
      <c r="L174" s="13" t="n">
        <f aca="false">IF(G174="",0,G174*IFERROR(VLOOKUP(B174,Crew!$A$5:$C$24,3,FALSE()),0))</f>
        <v>0</v>
      </c>
      <c r="M174" s="13" t="n">
        <f aca="false">IF(H174="Job",L174,0)</f>
        <v>0</v>
      </c>
      <c r="N174" s="14" t="str">
        <f aca="false">IF(AND(B174="",G174=""),"",IF(B174="","Name missing",IF(COUNTIF(Crew!$A$5:$A$24,B174)=0,"Name not on the crew list",IF(G174="","Start or finish missing",IF(H174="","Choose Job or Non-job",IF(AND(H174="Job",C174=""),"Job no. missing",IF(AND(H174="Job",COUNTIF('By job'!$A$5:$A$24,C174)=0),"Job no. not on the job list",IF(I174="","Approver missing",""))))))))</f>
        <v/>
      </c>
      <c r="O174" s="7"/>
    </row>
    <row r="175" customFormat="false" ht="15" hidden="false" customHeight="false" outlineLevel="0" collapsed="false">
      <c r="A175" s="9"/>
      <c r="B175" s="7"/>
      <c r="C175" s="7"/>
      <c r="D175" s="10"/>
      <c r="E175" s="10"/>
      <c r="F175" s="7"/>
      <c r="G175" s="11" t="str">
        <f aca="false">IF(OR(D175="",E175=""),"",ROUND(MOD(E175-D175,1)*24-N(F175)/60,2))</f>
        <v/>
      </c>
      <c r="H175" s="7"/>
      <c r="I175" s="7"/>
      <c r="J175" s="12" t="n">
        <f aca="false">IF(G175="",0,IF(H175="Job",G175,0))</f>
        <v>0</v>
      </c>
      <c r="K175" s="12" t="n">
        <f aca="false">IF(G175="",0,IF(H175="Non-job",G175,0))</f>
        <v>0</v>
      </c>
      <c r="L175" s="13" t="n">
        <f aca="false">IF(G175="",0,G175*IFERROR(VLOOKUP(B175,Crew!$A$5:$C$24,3,FALSE()),0))</f>
        <v>0</v>
      </c>
      <c r="M175" s="13" t="n">
        <f aca="false">IF(H175="Job",L175,0)</f>
        <v>0</v>
      </c>
      <c r="N175" s="14" t="str">
        <f aca="false">IF(AND(B175="",G175=""),"",IF(B175="","Name missing",IF(COUNTIF(Crew!$A$5:$A$24,B175)=0,"Name not on the crew list",IF(G175="","Start or finish missing",IF(H175="","Choose Job or Non-job",IF(AND(H175="Job",C175=""),"Job no. missing",IF(AND(H175="Job",COUNTIF('By job'!$A$5:$A$24,C175)=0),"Job no. not on the job list",IF(I175="","Approver missing",""))))))))</f>
        <v/>
      </c>
      <c r="O175" s="7"/>
    </row>
    <row r="176" customFormat="false" ht="15" hidden="false" customHeight="false" outlineLevel="0" collapsed="false">
      <c r="A176" s="9"/>
      <c r="B176" s="7"/>
      <c r="C176" s="7"/>
      <c r="D176" s="10"/>
      <c r="E176" s="10"/>
      <c r="F176" s="7"/>
      <c r="G176" s="11" t="str">
        <f aca="false">IF(OR(D176="",E176=""),"",ROUND(MOD(E176-D176,1)*24-N(F176)/60,2))</f>
        <v/>
      </c>
      <c r="H176" s="7"/>
      <c r="I176" s="7"/>
      <c r="J176" s="12" t="n">
        <f aca="false">IF(G176="",0,IF(H176="Job",G176,0))</f>
        <v>0</v>
      </c>
      <c r="K176" s="12" t="n">
        <f aca="false">IF(G176="",0,IF(H176="Non-job",G176,0))</f>
        <v>0</v>
      </c>
      <c r="L176" s="13" t="n">
        <f aca="false">IF(G176="",0,G176*IFERROR(VLOOKUP(B176,Crew!$A$5:$C$24,3,FALSE()),0))</f>
        <v>0</v>
      </c>
      <c r="M176" s="13" t="n">
        <f aca="false">IF(H176="Job",L176,0)</f>
        <v>0</v>
      </c>
      <c r="N176" s="14" t="str">
        <f aca="false">IF(AND(B176="",G176=""),"",IF(B176="","Name missing",IF(COUNTIF(Crew!$A$5:$A$24,B176)=0,"Name not on the crew list",IF(G176="","Start or finish missing",IF(H176="","Choose Job or Non-job",IF(AND(H176="Job",C176=""),"Job no. missing",IF(AND(H176="Job",COUNTIF('By job'!$A$5:$A$24,C176)=0),"Job no. not on the job list",IF(I176="","Approver missing",""))))))))</f>
        <v/>
      </c>
      <c r="O176" s="7"/>
    </row>
    <row r="177" customFormat="false" ht="15" hidden="false" customHeight="false" outlineLevel="0" collapsed="false">
      <c r="A177" s="9"/>
      <c r="B177" s="7"/>
      <c r="C177" s="7"/>
      <c r="D177" s="10"/>
      <c r="E177" s="10"/>
      <c r="F177" s="7"/>
      <c r="G177" s="11" t="str">
        <f aca="false">IF(OR(D177="",E177=""),"",ROUND(MOD(E177-D177,1)*24-N(F177)/60,2))</f>
        <v/>
      </c>
      <c r="H177" s="7"/>
      <c r="I177" s="7"/>
      <c r="J177" s="12" t="n">
        <f aca="false">IF(G177="",0,IF(H177="Job",G177,0))</f>
        <v>0</v>
      </c>
      <c r="K177" s="12" t="n">
        <f aca="false">IF(G177="",0,IF(H177="Non-job",G177,0))</f>
        <v>0</v>
      </c>
      <c r="L177" s="13" t="n">
        <f aca="false">IF(G177="",0,G177*IFERROR(VLOOKUP(B177,Crew!$A$5:$C$24,3,FALSE()),0))</f>
        <v>0</v>
      </c>
      <c r="M177" s="13" t="n">
        <f aca="false">IF(H177="Job",L177,0)</f>
        <v>0</v>
      </c>
      <c r="N177" s="14" t="str">
        <f aca="false">IF(AND(B177="",G177=""),"",IF(B177="","Name missing",IF(COUNTIF(Crew!$A$5:$A$24,B177)=0,"Name not on the crew list",IF(G177="","Start or finish missing",IF(H177="","Choose Job or Non-job",IF(AND(H177="Job",C177=""),"Job no. missing",IF(AND(H177="Job",COUNTIF('By job'!$A$5:$A$24,C177)=0),"Job no. not on the job list",IF(I177="","Approver missing",""))))))))</f>
        <v/>
      </c>
      <c r="O177" s="7"/>
    </row>
    <row r="178" customFormat="false" ht="15" hidden="false" customHeight="false" outlineLevel="0" collapsed="false">
      <c r="A178" s="9"/>
      <c r="B178" s="7"/>
      <c r="C178" s="7"/>
      <c r="D178" s="10"/>
      <c r="E178" s="10"/>
      <c r="F178" s="7"/>
      <c r="G178" s="11" t="str">
        <f aca="false">IF(OR(D178="",E178=""),"",ROUND(MOD(E178-D178,1)*24-N(F178)/60,2))</f>
        <v/>
      </c>
      <c r="H178" s="7"/>
      <c r="I178" s="7"/>
      <c r="J178" s="12" t="n">
        <f aca="false">IF(G178="",0,IF(H178="Job",G178,0))</f>
        <v>0</v>
      </c>
      <c r="K178" s="12" t="n">
        <f aca="false">IF(G178="",0,IF(H178="Non-job",G178,0))</f>
        <v>0</v>
      </c>
      <c r="L178" s="13" t="n">
        <f aca="false">IF(G178="",0,G178*IFERROR(VLOOKUP(B178,Crew!$A$5:$C$24,3,FALSE()),0))</f>
        <v>0</v>
      </c>
      <c r="M178" s="13" t="n">
        <f aca="false">IF(H178="Job",L178,0)</f>
        <v>0</v>
      </c>
      <c r="N178" s="14" t="str">
        <f aca="false">IF(AND(B178="",G178=""),"",IF(B178="","Name missing",IF(COUNTIF(Crew!$A$5:$A$24,B178)=0,"Name not on the crew list",IF(G178="","Start or finish missing",IF(H178="","Choose Job or Non-job",IF(AND(H178="Job",C178=""),"Job no. missing",IF(AND(H178="Job",COUNTIF('By job'!$A$5:$A$24,C178)=0),"Job no. not on the job list",IF(I178="","Approver missing",""))))))))</f>
        <v/>
      </c>
      <c r="O178" s="7"/>
    </row>
    <row r="179" customFormat="false" ht="15" hidden="false" customHeight="false" outlineLevel="0" collapsed="false">
      <c r="A179" s="9"/>
      <c r="B179" s="7"/>
      <c r="C179" s="7"/>
      <c r="D179" s="10"/>
      <c r="E179" s="10"/>
      <c r="F179" s="7"/>
      <c r="G179" s="11" t="str">
        <f aca="false">IF(OR(D179="",E179=""),"",ROUND(MOD(E179-D179,1)*24-N(F179)/60,2))</f>
        <v/>
      </c>
      <c r="H179" s="7"/>
      <c r="I179" s="7"/>
      <c r="J179" s="12" t="n">
        <f aca="false">IF(G179="",0,IF(H179="Job",G179,0))</f>
        <v>0</v>
      </c>
      <c r="K179" s="12" t="n">
        <f aca="false">IF(G179="",0,IF(H179="Non-job",G179,0))</f>
        <v>0</v>
      </c>
      <c r="L179" s="13" t="n">
        <f aca="false">IF(G179="",0,G179*IFERROR(VLOOKUP(B179,Crew!$A$5:$C$24,3,FALSE()),0))</f>
        <v>0</v>
      </c>
      <c r="M179" s="13" t="n">
        <f aca="false">IF(H179="Job",L179,0)</f>
        <v>0</v>
      </c>
      <c r="N179" s="14" t="str">
        <f aca="false">IF(AND(B179="",G179=""),"",IF(B179="","Name missing",IF(COUNTIF(Crew!$A$5:$A$24,B179)=0,"Name not on the crew list",IF(G179="","Start or finish missing",IF(H179="","Choose Job or Non-job",IF(AND(H179="Job",C179=""),"Job no. missing",IF(AND(H179="Job",COUNTIF('By job'!$A$5:$A$24,C179)=0),"Job no. not on the job list",IF(I179="","Approver missing",""))))))))</f>
        <v/>
      </c>
      <c r="O179" s="7"/>
    </row>
    <row r="180" customFormat="false" ht="15" hidden="false" customHeight="false" outlineLevel="0" collapsed="false">
      <c r="A180" s="9"/>
      <c r="B180" s="7"/>
      <c r="C180" s="7"/>
      <c r="D180" s="10"/>
      <c r="E180" s="10"/>
      <c r="F180" s="7"/>
      <c r="G180" s="11" t="str">
        <f aca="false">IF(OR(D180="",E180=""),"",ROUND(MOD(E180-D180,1)*24-N(F180)/60,2))</f>
        <v/>
      </c>
      <c r="H180" s="7"/>
      <c r="I180" s="7"/>
      <c r="J180" s="12" t="n">
        <f aca="false">IF(G180="",0,IF(H180="Job",G180,0))</f>
        <v>0</v>
      </c>
      <c r="K180" s="12" t="n">
        <f aca="false">IF(G180="",0,IF(H180="Non-job",G180,0))</f>
        <v>0</v>
      </c>
      <c r="L180" s="13" t="n">
        <f aca="false">IF(G180="",0,G180*IFERROR(VLOOKUP(B180,Crew!$A$5:$C$24,3,FALSE()),0))</f>
        <v>0</v>
      </c>
      <c r="M180" s="13" t="n">
        <f aca="false">IF(H180="Job",L180,0)</f>
        <v>0</v>
      </c>
      <c r="N180" s="14" t="str">
        <f aca="false">IF(AND(B180="",G180=""),"",IF(B180="","Name missing",IF(COUNTIF(Crew!$A$5:$A$24,B180)=0,"Name not on the crew list",IF(G180="","Start or finish missing",IF(H180="","Choose Job or Non-job",IF(AND(H180="Job",C180=""),"Job no. missing",IF(AND(H180="Job",COUNTIF('By job'!$A$5:$A$24,C180)=0),"Job no. not on the job list",IF(I180="","Approver missing",""))))))))</f>
        <v/>
      </c>
      <c r="O180" s="7"/>
    </row>
    <row r="181" customFormat="false" ht="15" hidden="false" customHeight="false" outlineLevel="0" collapsed="false">
      <c r="A181" s="9"/>
      <c r="B181" s="7"/>
      <c r="C181" s="7"/>
      <c r="D181" s="10"/>
      <c r="E181" s="10"/>
      <c r="F181" s="7"/>
      <c r="G181" s="11" t="str">
        <f aca="false">IF(OR(D181="",E181=""),"",ROUND(MOD(E181-D181,1)*24-N(F181)/60,2))</f>
        <v/>
      </c>
      <c r="H181" s="7"/>
      <c r="I181" s="7"/>
      <c r="J181" s="12" t="n">
        <f aca="false">IF(G181="",0,IF(H181="Job",G181,0))</f>
        <v>0</v>
      </c>
      <c r="K181" s="12" t="n">
        <f aca="false">IF(G181="",0,IF(H181="Non-job",G181,0))</f>
        <v>0</v>
      </c>
      <c r="L181" s="13" t="n">
        <f aca="false">IF(G181="",0,G181*IFERROR(VLOOKUP(B181,Crew!$A$5:$C$24,3,FALSE()),0))</f>
        <v>0</v>
      </c>
      <c r="M181" s="13" t="n">
        <f aca="false">IF(H181="Job",L181,0)</f>
        <v>0</v>
      </c>
      <c r="N181" s="14" t="str">
        <f aca="false">IF(AND(B181="",G181=""),"",IF(B181="","Name missing",IF(COUNTIF(Crew!$A$5:$A$24,B181)=0,"Name not on the crew list",IF(G181="","Start or finish missing",IF(H181="","Choose Job or Non-job",IF(AND(H181="Job",C181=""),"Job no. missing",IF(AND(H181="Job",COUNTIF('By job'!$A$5:$A$24,C181)=0),"Job no. not on the job list",IF(I181="","Approver missing",""))))))))</f>
        <v/>
      </c>
      <c r="O181" s="7"/>
    </row>
    <row r="182" customFormat="false" ht="15" hidden="false" customHeight="false" outlineLevel="0" collapsed="false">
      <c r="A182" s="9"/>
      <c r="B182" s="7"/>
      <c r="C182" s="7"/>
      <c r="D182" s="10"/>
      <c r="E182" s="10"/>
      <c r="F182" s="7"/>
      <c r="G182" s="11" t="str">
        <f aca="false">IF(OR(D182="",E182=""),"",ROUND(MOD(E182-D182,1)*24-N(F182)/60,2))</f>
        <v/>
      </c>
      <c r="H182" s="7"/>
      <c r="I182" s="7"/>
      <c r="J182" s="12" t="n">
        <f aca="false">IF(G182="",0,IF(H182="Job",G182,0))</f>
        <v>0</v>
      </c>
      <c r="K182" s="12" t="n">
        <f aca="false">IF(G182="",0,IF(H182="Non-job",G182,0))</f>
        <v>0</v>
      </c>
      <c r="L182" s="13" t="n">
        <f aca="false">IF(G182="",0,G182*IFERROR(VLOOKUP(B182,Crew!$A$5:$C$24,3,FALSE()),0))</f>
        <v>0</v>
      </c>
      <c r="M182" s="13" t="n">
        <f aca="false">IF(H182="Job",L182,0)</f>
        <v>0</v>
      </c>
      <c r="N182" s="14" t="str">
        <f aca="false">IF(AND(B182="",G182=""),"",IF(B182="","Name missing",IF(COUNTIF(Crew!$A$5:$A$24,B182)=0,"Name not on the crew list",IF(G182="","Start or finish missing",IF(H182="","Choose Job or Non-job",IF(AND(H182="Job",C182=""),"Job no. missing",IF(AND(H182="Job",COUNTIF('By job'!$A$5:$A$24,C182)=0),"Job no. not on the job list",IF(I182="","Approver missing",""))))))))</f>
        <v/>
      </c>
      <c r="O182" s="7"/>
    </row>
    <row r="183" customFormat="false" ht="15" hidden="false" customHeight="false" outlineLevel="0" collapsed="false">
      <c r="A183" s="9"/>
      <c r="B183" s="7"/>
      <c r="C183" s="7"/>
      <c r="D183" s="10"/>
      <c r="E183" s="10"/>
      <c r="F183" s="7"/>
      <c r="G183" s="11" t="str">
        <f aca="false">IF(OR(D183="",E183=""),"",ROUND(MOD(E183-D183,1)*24-N(F183)/60,2))</f>
        <v/>
      </c>
      <c r="H183" s="7"/>
      <c r="I183" s="7"/>
      <c r="J183" s="12" t="n">
        <f aca="false">IF(G183="",0,IF(H183="Job",G183,0))</f>
        <v>0</v>
      </c>
      <c r="K183" s="12" t="n">
        <f aca="false">IF(G183="",0,IF(H183="Non-job",G183,0))</f>
        <v>0</v>
      </c>
      <c r="L183" s="13" t="n">
        <f aca="false">IF(G183="",0,G183*IFERROR(VLOOKUP(B183,Crew!$A$5:$C$24,3,FALSE()),0))</f>
        <v>0</v>
      </c>
      <c r="M183" s="13" t="n">
        <f aca="false">IF(H183="Job",L183,0)</f>
        <v>0</v>
      </c>
      <c r="N183" s="14" t="str">
        <f aca="false">IF(AND(B183="",G183=""),"",IF(B183="","Name missing",IF(COUNTIF(Crew!$A$5:$A$24,B183)=0,"Name not on the crew list",IF(G183="","Start or finish missing",IF(H183="","Choose Job or Non-job",IF(AND(H183="Job",C183=""),"Job no. missing",IF(AND(H183="Job",COUNTIF('By job'!$A$5:$A$24,C183)=0),"Job no. not on the job list",IF(I183="","Approver missing",""))))))))</f>
        <v/>
      </c>
      <c r="O183" s="7"/>
    </row>
    <row r="184" customFormat="false" ht="15" hidden="false" customHeight="false" outlineLevel="0" collapsed="false">
      <c r="A184" s="9"/>
      <c r="B184" s="7"/>
      <c r="C184" s="7"/>
      <c r="D184" s="10"/>
      <c r="E184" s="10"/>
      <c r="F184" s="7"/>
      <c r="G184" s="11" t="str">
        <f aca="false">IF(OR(D184="",E184=""),"",ROUND(MOD(E184-D184,1)*24-N(F184)/60,2))</f>
        <v/>
      </c>
      <c r="H184" s="7"/>
      <c r="I184" s="7"/>
      <c r="J184" s="12" t="n">
        <f aca="false">IF(G184="",0,IF(H184="Job",G184,0))</f>
        <v>0</v>
      </c>
      <c r="K184" s="12" t="n">
        <f aca="false">IF(G184="",0,IF(H184="Non-job",G184,0))</f>
        <v>0</v>
      </c>
      <c r="L184" s="13" t="n">
        <f aca="false">IF(G184="",0,G184*IFERROR(VLOOKUP(B184,Crew!$A$5:$C$24,3,FALSE()),0))</f>
        <v>0</v>
      </c>
      <c r="M184" s="13" t="n">
        <f aca="false">IF(H184="Job",L184,0)</f>
        <v>0</v>
      </c>
      <c r="N184" s="14" t="str">
        <f aca="false">IF(AND(B184="",G184=""),"",IF(B184="","Name missing",IF(COUNTIF(Crew!$A$5:$A$24,B184)=0,"Name not on the crew list",IF(G184="","Start or finish missing",IF(H184="","Choose Job or Non-job",IF(AND(H184="Job",C184=""),"Job no. missing",IF(AND(H184="Job",COUNTIF('By job'!$A$5:$A$24,C184)=0),"Job no. not on the job list",IF(I184="","Approver missing",""))))))))</f>
        <v/>
      </c>
      <c r="O184" s="7"/>
    </row>
    <row r="185" customFormat="false" ht="15" hidden="false" customHeight="false" outlineLevel="0" collapsed="false">
      <c r="A185" s="9"/>
      <c r="B185" s="7"/>
      <c r="C185" s="7"/>
      <c r="D185" s="10"/>
      <c r="E185" s="10"/>
      <c r="F185" s="7"/>
      <c r="G185" s="11" t="str">
        <f aca="false">IF(OR(D185="",E185=""),"",ROUND(MOD(E185-D185,1)*24-N(F185)/60,2))</f>
        <v/>
      </c>
      <c r="H185" s="7"/>
      <c r="I185" s="7"/>
      <c r="J185" s="12" t="n">
        <f aca="false">IF(G185="",0,IF(H185="Job",G185,0))</f>
        <v>0</v>
      </c>
      <c r="K185" s="12" t="n">
        <f aca="false">IF(G185="",0,IF(H185="Non-job",G185,0))</f>
        <v>0</v>
      </c>
      <c r="L185" s="13" t="n">
        <f aca="false">IF(G185="",0,G185*IFERROR(VLOOKUP(B185,Crew!$A$5:$C$24,3,FALSE()),0))</f>
        <v>0</v>
      </c>
      <c r="M185" s="13" t="n">
        <f aca="false">IF(H185="Job",L185,0)</f>
        <v>0</v>
      </c>
      <c r="N185" s="14" t="str">
        <f aca="false">IF(AND(B185="",G185=""),"",IF(B185="","Name missing",IF(COUNTIF(Crew!$A$5:$A$24,B185)=0,"Name not on the crew list",IF(G185="","Start or finish missing",IF(H185="","Choose Job or Non-job",IF(AND(H185="Job",C185=""),"Job no. missing",IF(AND(H185="Job",COUNTIF('By job'!$A$5:$A$24,C185)=0),"Job no. not on the job list",IF(I185="","Approver missing",""))))))))</f>
        <v/>
      </c>
      <c r="O185" s="7"/>
    </row>
    <row r="186" customFormat="false" ht="15" hidden="false" customHeight="false" outlineLevel="0" collapsed="false">
      <c r="A186" s="9"/>
      <c r="B186" s="7"/>
      <c r="C186" s="7"/>
      <c r="D186" s="10"/>
      <c r="E186" s="10"/>
      <c r="F186" s="7"/>
      <c r="G186" s="11" t="str">
        <f aca="false">IF(OR(D186="",E186=""),"",ROUND(MOD(E186-D186,1)*24-N(F186)/60,2))</f>
        <v/>
      </c>
      <c r="H186" s="7"/>
      <c r="I186" s="7"/>
      <c r="J186" s="12" t="n">
        <f aca="false">IF(G186="",0,IF(H186="Job",G186,0))</f>
        <v>0</v>
      </c>
      <c r="K186" s="12" t="n">
        <f aca="false">IF(G186="",0,IF(H186="Non-job",G186,0))</f>
        <v>0</v>
      </c>
      <c r="L186" s="13" t="n">
        <f aca="false">IF(G186="",0,G186*IFERROR(VLOOKUP(B186,Crew!$A$5:$C$24,3,FALSE()),0))</f>
        <v>0</v>
      </c>
      <c r="M186" s="13" t="n">
        <f aca="false">IF(H186="Job",L186,0)</f>
        <v>0</v>
      </c>
      <c r="N186" s="14" t="str">
        <f aca="false">IF(AND(B186="",G186=""),"",IF(B186="","Name missing",IF(COUNTIF(Crew!$A$5:$A$24,B186)=0,"Name not on the crew list",IF(G186="","Start or finish missing",IF(H186="","Choose Job or Non-job",IF(AND(H186="Job",C186=""),"Job no. missing",IF(AND(H186="Job",COUNTIF('By job'!$A$5:$A$24,C186)=0),"Job no. not on the job list",IF(I186="","Approver missing",""))))))))</f>
        <v/>
      </c>
      <c r="O186" s="7"/>
    </row>
    <row r="187" customFormat="false" ht="15" hidden="false" customHeight="false" outlineLevel="0" collapsed="false">
      <c r="A187" s="9"/>
      <c r="B187" s="7"/>
      <c r="C187" s="7"/>
      <c r="D187" s="10"/>
      <c r="E187" s="10"/>
      <c r="F187" s="7"/>
      <c r="G187" s="11" t="str">
        <f aca="false">IF(OR(D187="",E187=""),"",ROUND(MOD(E187-D187,1)*24-N(F187)/60,2))</f>
        <v/>
      </c>
      <c r="H187" s="7"/>
      <c r="I187" s="7"/>
      <c r="J187" s="12" t="n">
        <f aca="false">IF(G187="",0,IF(H187="Job",G187,0))</f>
        <v>0</v>
      </c>
      <c r="K187" s="12" t="n">
        <f aca="false">IF(G187="",0,IF(H187="Non-job",G187,0))</f>
        <v>0</v>
      </c>
      <c r="L187" s="13" t="n">
        <f aca="false">IF(G187="",0,G187*IFERROR(VLOOKUP(B187,Crew!$A$5:$C$24,3,FALSE()),0))</f>
        <v>0</v>
      </c>
      <c r="M187" s="13" t="n">
        <f aca="false">IF(H187="Job",L187,0)</f>
        <v>0</v>
      </c>
      <c r="N187" s="14" t="str">
        <f aca="false">IF(AND(B187="",G187=""),"",IF(B187="","Name missing",IF(COUNTIF(Crew!$A$5:$A$24,B187)=0,"Name not on the crew list",IF(G187="","Start or finish missing",IF(H187="","Choose Job or Non-job",IF(AND(H187="Job",C187=""),"Job no. missing",IF(AND(H187="Job",COUNTIF('By job'!$A$5:$A$24,C187)=0),"Job no. not on the job list",IF(I187="","Approver missing",""))))))))</f>
        <v/>
      </c>
      <c r="O187" s="7"/>
    </row>
    <row r="188" customFormat="false" ht="15" hidden="false" customHeight="false" outlineLevel="0" collapsed="false">
      <c r="A188" s="9"/>
      <c r="B188" s="7"/>
      <c r="C188" s="7"/>
      <c r="D188" s="10"/>
      <c r="E188" s="10"/>
      <c r="F188" s="7"/>
      <c r="G188" s="11" t="str">
        <f aca="false">IF(OR(D188="",E188=""),"",ROUND(MOD(E188-D188,1)*24-N(F188)/60,2))</f>
        <v/>
      </c>
      <c r="H188" s="7"/>
      <c r="I188" s="7"/>
      <c r="J188" s="12" t="n">
        <f aca="false">IF(G188="",0,IF(H188="Job",G188,0))</f>
        <v>0</v>
      </c>
      <c r="K188" s="12" t="n">
        <f aca="false">IF(G188="",0,IF(H188="Non-job",G188,0))</f>
        <v>0</v>
      </c>
      <c r="L188" s="13" t="n">
        <f aca="false">IF(G188="",0,G188*IFERROR(VLOOKUP(B188,Crew!$A$5:$C$24,3,FALSE()),0))</f>
        <v>0</v>
      </c>
      <c r="M188" s="13" t="n">
        <f aca="false">IF(H188="Job",L188,0)</f>
        <v>0</v>
      </c>
      <c r="N188" s="14" t="str">
        <f aca="false">IF(AND(B188="",G188=""),"",IF(B188="","Name missing",IF(COUNTIF(Crew!$A$5:$A$24,B188)=0,"Name not on the crew list",IF(G188="","Start or finish missing",IF(H188="","Choose Job or Non-job",IF(AND(H188="Job",C188=""),"Job no. missing",IF(AND(H188="Job",COUNTIF('By job'!$A$5:$A$24,C188)=0),"Job no. not on the job list",IF(I188="","Approver missing",""))))))))</f>
        <v/>
      </c>
      <c r="O188" s="7"/>
    </row>
    <row r="189" customFormat="false" ht="15" hidden="false" customHeight="false" outlineLevel="0" collapsed="false">
      <c r="A189" s="9"/>
      <c r="B189" s="7"/>
      <c r="C189" s="7"/>
      <c r="D189" s="10"/>
      <c r="E189" s="10"/>
      <c r="F189" s="7"/>
      <c r="G189" s="11" t="str">
        <f aca="false">IF(OR(D189="",E189=""),"",ROUND(MOD(E189-D189,1)*24-N(F189)/60,2))</f>
        <v/>
      </c>
      <c r="H189" s="7"/>
      <c r="I189" s="7"/>
      <c r="J189" s="12" t="n">
        <f aca="false">IF(G189="",0,IF(H189="Job",G189,0))</f>
        <v>0</v>
      </c>
      <c r="K189" s="12" t="n">
        <f aca="false">IF(G189="",0,IF(H189="Non-job",G189,0))</f>
        <v>0</v>
      </c>
      <c r="L189" s="13" t="n">
        <f aca="false">IF(G189="",0,G189*IFERROR(VLOOKUP(B189,Crew!$A$5:$C$24,3,FALSE()),0))</f>
        <v>0</v>
      </c>
      <c r="M189" s="13" t="n">
        <f aca="false">IF(H189="Job",L189,0)</f>
        <v>0</v>
      </c>
      <c r="N189" s="14" t="str">
        <f aca="false">IF(AND(B189="",G189=""),"",IF(B189="","Name missing",IF(COUNTIF(Crew!$A$5:$A$24,B189)=0,"Name not on the crew list",IF(G189="","Start or finish missing",IF(H189="","Choose Job or Non-job",IF(AND(H189="Job",C189=""),"Job no. missing",IF(AND(H189="Job",COUNTIF('By job'!$A$5:$A$24,C189)=0),"Job no. not on the job list",IF(I189="","Approver missing",""))))))))</f>
        <v/>
      </c>
      <c r="O189" s="7"/>
    </row>
    <row r="190" customFormat="false" ht="15" hidden="false" customHeight="false" outlineLevel="0" collapsed="false">
      <c r="A190" s="9"/>
      <c r="B190" s="7"/>
      <c r="C190" s="7"/>
      <c r="D190" s="10"/>
      <c r="E190" s="10"/>
      <c r="F190" s="7"/>
      <c r="G190" s="11" t="str">
        <f aca="false">IF(OR(D190="",E190=""),"",ROUND(MOD(E190-D190,1)*24-N(F190)/60,2))</f>
        <v/>
      </c>
      <c r="H190" s="7"/>
      <c r="I190" s="7"/>
      <c r="J190" s="12" t="n">
        <f aca="false">IF(G190="",0,IF(H190="Job",G190,0))</f>
        <v>0</v>
      </c>
      <c r="K190" s="12" t="n">
        <f aca="false">IF(G190="",0,IF(H190="Non-job",G190,0))</f>
        <v>0</v>
      </c>
      <c r="L190" s="13" t="n">
        <f aca="false">IF(G190="",0,G190*IFERROR(VLOOKUP(B190,Crew!$A$5:$C$24,3,FALSE()),0))</f>
        <v>0</v>
      </c>
      <c r="M190" s="13" t="n">
        <f aca="false">IF(H190="Job",L190,0)</f>
        <v>0</v>
      </c>
      <c r="N190" s="14" t="str">
        <f aca="false">IF(AND(B190="",G190=""),"",IF(B190="","Name missing",IF(COUNTIF(Crew!$A$5:$A$24,B190)=0,"Name not on the crew list",IF(G190="","Start or finish missing",IF(H190="","Choose Job or Non-job",IF(AND(H190="Job",C190=""),"Job no. missing",IF(AND(H190="Job",COUNTIF('By job'!$A$5:$A$24,C190)=0),"Job no. not on the job list",IF(I190="","Approver missing",""))))))))</f>
        <v/>
      </c>
      <c r="O190" s="7"/>
    </row>
    <row r="191" customFormat="false" ht="15" hidden="false" customHeight="false" outlineLevel="0" collapsed="false">
      <c r="A191" s="9"/>
      <c r="B191" s="7"/>
      <c r="C191" s="7"/>
      <c r="D191" s="10"/>
      <c r="E191" s="10"/>
      <c r="F191" s="7"/>
      <c r="G191" s="11" t="str">
        <f aca="false">IF(OR(D191="",E191=""),"",ROUND(MOD(E191-D191,1)*24-N(F191)/60,2))</f>
        <v/>
      </c>
      <c r="H191" s="7"/>
      <c r="I191" s="7"/>
      <c r="J191" s="12" t="n">
        <f aca="false">IF(G191="",0,IF(H191="Job",G191,0))</f>
        <v>0</v>
      </c>
      <c r="K191" s="12" t="n">
        <f aca="false">IF(G191="",0,IF(H191="Non-job",G191,0))</f>
        <v>0</v>
      </c>
      <c r="L191" s="13" t="n">
        <f aca="false">IF(G191="",0,G191*IFERROR(VLOOKUP(B191,Crew!$A$5:$C$24,3,FALSE()),0))</f>
        <v>0</v>
      </c>
      <c r="M191" s="13" t="n">
        <f aca="false">IF(H191="Job",L191,0)</f>
        <v>0</v>
      </c>
      <c r="N191" s="14" t="str">
        <f aca="false">IF(AND(B191="",G191=""),"",IF(B191="","Name missing",IF(COUNTIF(Crew!$A$5:$A$24,B191)=0,"Name not on the crew list",IF(G191="","Start or finish missing",IF(H191="","Choose Job or Non-job",IF(AND(H191="Job",C191=""),"Job no. missing",IF(AND(H191="Job",COUNTIF('By job'!$A$5:$A$24,C191)=0),"Job no. not on the job list",IF(I191="","Approver missing",""))))))))</f>
        <v/>
      </c>
      <c r="O191" s="7"/>
    </row>
    <row r="192" customFormat="false" ht="15" hidden="false" customHeight="false" outlineLevel="0" collapsed="false">
      <c r="A192" s="9"/>
      <c r="B192" s="7"/>
      <c r="C192" s="7"/>
      <c r="D192" s="10"/>
      <c r="E192" s="10"/>
      <c r="F192" s="7"/>
      <c r="G192" s="11" t="str">
        <f aca="false">IF(OR(D192="",E192=""),"",ROUND(MOD(E192-D192,1)*24-N(F192)/60,2))</f>
        <v/>
      </c>
      <c r="H192" s="7"/>
      <c r="I192" s="7"/>
      <c r="J192" s="12" t="n">
        <f aca="false">IF(G192="",0,IF(H192="Job",G192,0))</f>
        <v>0</v>
      </c>
      <c r="K192" s="12" t="n">
        <f aca="false">IF(G192="",0,IF(H192="Non-job",G192,0))</f>
        <v>0</v>
      </c>
      <c r="L192" s="13" t="n">
        <f aca="false">IF(G192="",0,G192*IFERROR(VLOOKUP(B192,Crew!$A$5:$C$24,3,FALSE()),0))</f>
        <v>0</v>
      </c>
      <c r="M192" s="13" t="n">
        <f aca="false">IF(H192="Job",L192,0)</f>
        <v>0</v>
      </c>
      <c r="N192" s="14" t="str">
        <f aca="false">IF(AND(B192="",G192=""),"",IF(B192="","Name missing",IF(COUNTIF(Crew!$A$5:$A$24,B192)=0,"Name not on the crew list",IF(G192="","Start or finish missing",IF(H192="","Choose Job or Non-job",IF(AND(H192="Job",C192=""),"Job no. missing",IF(AND(H192="Job",COUNTIF('By job'!$A$5:$A$24,C192)=0),"Job no. not on the job list",IF(I192="","Approver missing",""))))))))</f>
        <v/>
      </c>
      <c r="O192" s="7"/>
    </row>
    <row r="193" customFormat="false" ht="15" hidden="false" customHeight="false" outlineLevel="0" collapsed="false">
      <c r="A193" s="9"/>
      <c r="B193" s="7"/>
      <c r="C193" s="7"/>
      <c r="D193" s="10"/>
      <c r="E193" s="10"/>
      <c r="F193" s="7"/>
      <c r="G193" s="11" t="str">
        <f aca="false">IF(OR(D193="",E193=""),"",ROUND(MOD(E193-D193,1)*24-N(F193)/60,2))</f>
        <v/>
      </c>
      <c r="H193" s="7"/>
      <c r="I193" s="7"/>
      <c r="J193" s="12" t="n">
        <f aca="false">IF(G193="",0,IF(H193="Job",G193,0))</f>
        <v>0</v>
      </c>
      <c r="K193" s="12" t="n">
        <f aca="false">IF(G193="",0,IF(H193="Non-job",G193,0))</f>
        <v>0</v>
      </c>
      <c r="L193" s="13" t="n">
        <f aca="false">IF(G193="",0,G193*IFERROR(VLOOKUP(B193,Crew!$A$5:$C$24,3,FALSE()),0))</f>
        <v>0</v>
      </c>
      <c r="M193" s="13" t="n">
        <f aca="false">IF(H193="Job",L193,0)</f>
        <v>0</v>
      </c>
      <c r="N193" s="14" t="str">
        <f aca="false">IF(AND(B193="",G193=""),"",IF(B193="","Name missing",IF(COUNTIF(Crew!$A$5:$A$24,B193)=0,"Name not on the crew list",IF(G193="","Start or finish missing",IF(H193="","Choose Job or Non-job",IF(AND(H193="Job",C193=""),"Job no. missing",IF(AND(H193="Job",COUNTIF('By job'!$A$5:$A$24,C193)=0),"Job no. not on the job list",IF(I193="","Approver missing",""))))))))</f>
        <v/>
      </c>
      <c r="O193" s="7"/>
    </row>
    <row r="194" customFormat="false" ht="15" hidden="false" customHeight="false" outlineLevel="0" collapsed="false">
      <c r="A194" s="9"/>
      <c r="B194" s="7"/>
      <c r="C194" s="7"/>
      <c r="D194" s="10"/>
      <c r="E194" s="10"/>
      <c r="F194" s="7"/>
      <c r="G194" s="11" t="str">
        <f aca="false">IF(OR(D194="",E194=""),"",ROUND(MOD(E194-D194,1)*24-N(F194)/60,2))</f>
        <v/>
      </c>
      <c r="H194" s="7"/>
      <c r="I194" s="7"/>
      <c r="J194" s="12" t="n">
        <f aca="false">IF(G194="",0,IF(H194="Job",G194,0))</f>
        <v>0</v>
      </c>
      <c r="K194" s="12" t="n">
        <f aca="false">IF(G194="",0,IF(H194="Non-job",G194,0))</f>
        <v>0</v>
      </c>
      <c r="L194" s="13" t="n">
        <f aca="false">IF(G194="",0,G194*IFERROR(VLOOKUP(B194,Crew!$A$5:$C$24,3,FALSE()),0))</f>
        <v>0</v>
      </c>
      <c r="M194" s="13" t="n">
        <f aca="false">IF(H194="Job",L194,0)</f>
        <v>0</v>
      </c>
      <c r="N194" s="14" t="str">
        <f aca="false">IF(AND(B194="",G194=""),"",IF(B194="","Name missing",IF(COUNTIF(Crew!$A$5:$A$24,B194)=0,"Name not on the crew list",IF(G194="","Start or finish missing",IF(H194="","Choose Job or Non-job",IF(AND(H194="Job",C194=""),"Job no. missing",IF(AND(H194="Job",COUNTIF('By job'!$A$5:$A$24,C194)=0),"Job no. not on the job list",IF(I194="","Approver missing",""))))))))</f>
        <v/>
      </c>
      <c r="O194" s="7"/>
    </row>
    <row r="195" customFormat="false" ht="15" hidden="false" customHeight="false" outlineLevel="0" collapsed="false">
      <c r="A195" s="9"/>
      <c r="B195" s="7"/>
      <c r="C195" s="7"/>
      <c r="D195" s="10"/>
      <c r="E195" s="10"/>
      <c r="F195" s="7"/>
      <c r="G195" s="11" t="str">
        <f aca="false">IF(OR(D195="",E195=""),"",ROUND(MOD(E195-D195,1)*24-N(F195)/60,2))</f>
        <v/>
      </c>
      <c r="H195" s="7"/>
      <c r="I195" s="7"/>
      <c r="J195" s="12" t="n">
        <f aca="false">IF(G195="",0,IF(H195="Job",G195,0))</f>
        <v>0</v>
      </c>
      <c r="K195" s="12" t="n">
        <f aca="false">IF(G195="",0,IF(H195="Non-job",G195,0))</f>
        <v>0</v>
      </c>
      <c r="L195" s="13" t="n">
        <f aca="false">IF(G195="",0,G195*IFERROR(VLOOKUP(B195,Crew!$A$5:$C$24,3,FALSE()),0))</f>
        <v>0</v>
      </c>
      <c r="M195" s="13" t="n">
        <f aca="false">IF(H195="Job",L195,0)</f>
        <v>0</v>
      </c>
      <c r="N195" s="14" t="str">
        <f aca="false">IF(AND(B195="",G195=""),"",IF(B195="","Name missing",IF(COUNTIF(Crew!$A$5:$A$24,B195)=0,"Name not on the crew list",IF(G195="","Start or finish missing",IF(H195="","Choose Job or Non-job",IF(AND(H195="Job",C195=""),"Job no. missing",IF(AND(H195="Job",COUNTIF('By job'!$A$5:$A$24,C195)=0),"Job no. not on the job list",IF(I195="","Approver missing",""))))))))</f>
        <v/>
      </c>
      <c r="O195" s="7"/>
    </row>
    <row r="196" customFormat="false" ht="15" hidden="false" customHeight="false" outlineLevel="0" collapsed="false">
      <c r="A196" s="9"/>
      <c r="B196" s="7"/>
      <c r="C196" s="7"/>
      <c r="D196" s="10"/>
      <c r="E196" s="10"/>
      <c r="F196" s="7"/>
      <c r="G196" s="11" t="str">
        <f aca="false">IF(OR(D196="",E196=""),"",ROUND(MOD(E196-D196,1)*24-N(F196)/60,2))</f>
        <v/>
      </c>
      <c r="H196" s="7"/>
      <c r="I196" s="7"/>
      <c r="J196" s="12" t="n">
        <f aca="false">IF(G196="",0,IF(H196="Job",G196,0))</f>
        <v>0</v>
      </c>
      <c r="K196" s="12" t="n">
        <f aca="false">IF(G196="",0,IF(H196="Non-job",G196,0))</f>
        <v>0</v>
      </c>
      <c r="L196" s="13" t="n">
        <f aca="false">IF(G196="",0,G196*IFERROR(VLOOKUP(B196,Crew!$A$5:$C$24,3,FALSE()),0))</f>
        <v>0</v>
      </c>
      <c r="M196" s="13" t="n">
        <f aca="false">IF(H196="Job",L196,0)</f>
        <v>0</v>
      </c>
      <c r="N196" s="14" t="str">
        <f aca="false">IF(AND(B196="",G196=""),"",IF(B196="","Name missing",IF(COUNTIF(Crew!$A$5:$A$24,B196)=0,"Name not on the crew list",IF(G196="","Start or finish missing",IF(H196="","Choose Job or Non-job",IF(AND(H196="Job",C196=""),"Job no. missing",IF(AND(H196="Job",COUNTIF('By job'!$A$5:$A$24,C196)=0),"Job no. not on the job list",IF(I196="","Approver missing",""))))))))</f>
        <v/>
      </c>
      <c r="O196" s="7"/>
    </row>
    <row r="197" customFormat="false" ht="15" hidden="false" customHeight="false" outlineLevel="0" collapsed="false">
      <c r="A197" s="9"/>
      <c r="B197" s="7"/>
      <c r="C197" s="7"/>
      <c r="D197" s="10"/>
      <c r="E197" s="10"/>
      <c r="F197" s="7"/>
      <c r="G197" s="11" t="str">
        <f aca="false">IF(OR(D197="",E197=""),"",ROUND(MOD(E197-D197,1)*24-N(F197)/60,2))</f>
        <v/>
      </c>
      <c r="H197" s="7"/>
      <c r="I197" s="7"/>
      <c r="J197" s="12" t="n">
        <f aca="false">IF(G197="",0,IF(H197="Job",G197,0))</f>
        <v>0</v>
      </c>
      <c r="K197" s="12" t="n">
        <f aca="false">IF(G197="",0,IF(H197="Non-job",G197,0))</f>
        <v>0</v>
      </c>
      <c r="L197" s="13" t="n">
        <f aca="false">IF(G197="",0,G197*IFERROR(VLOOKUP(B197,Crew!$A$5:$C$24,3,FALSE()),0))</f>
        <v>0</v>
      </c>
      <c r="M197" s="13" t="n">
        <f aca="false">IF(H197="Job",L197,0)</f>
        <v>0</v>
      </c>
      <c r="N197" s="14" t="str">
        <f aca="false">IF(AND(B197="",G197=""),"",IF(B197="","Name missing",IF(COUNTIF(Crew!$A$5:$A$24,B197)=0,"Name not on the crew list",IF(G197="","Start or finish missing",IF(H197="","Choose Job or Non-job",IF(AND(H197="Job",C197=""),"Job no. missing",IF(AND(H197="Job",COUNTIF('By job'!$A$5:$A$24,C197)=0),"Job no. not on the job list",IF(I197="","Approver missing",""))))))))</f>
        <v/>
      </c>
      <c r="O197" s="7"/>
    </row>
    <row r="198" customFormat="false" ht="15" hidden="false" customHeight="false" outlineLevel="0" collapsed="false">
      <c r="A198" s="9"/>
      <c r="B198" s="7"/>
      <c r="C198" s="7"/>
      <c r="D198" s="10"/>
      <c r="E198" s="10"/>
      <c r="F198" s="7"/>
      <c r="G198" s="11" t="str">
        <f aca="false">IF(OR(D198="",E198=""),"",ROUND(MOD(E198-D198,1)*24-N(F198)/60,2))</f>
        <v/>
      </c>
      <c r="H198" s="7"/>
      <c r="I198" s="7"/>
      <c r="J198" s="12" t="n">
        <f aca="false">IF(G198="",0,IF(H198="Job",G198,0))</f>
        <v>0</v>
      </c>
      <c r="K198" s="12" t="n">
        <f aca="false">IF(G198="",0,IF(H198="Non-job",G198,0))</f>
        <v>0</v>
      </c>
      <c r="L198" s="13" t="n">
        <f aca="false">IF(G198="",0,G198*IFERROR(VLOOKUP(B198,Crew!$A$5:$C$24,3,FALSE()),0))</f>
        <v>0</v>
      </c>
      <c r="M198" s="13" t="n">
        <f aca="false">IF(H198="Job",L198,0)</f>
        <v>0</v>
      </c>
      <c r="N198" s="14" t="str">
        <f aca="false">IF(AND(B198="",G198=""),"",IF(B198="","Name missing",IF(COUNTIF(Crew!$A$5:$A$24,B198)=0,"Name not on the crew list",IF(G198="","Start or finish missing",IF(H198="","Choose Job or Non-job",IF(AND(H198="Job",C198=""),"Job no. missing",IF(AND(H198="Job",COUNTIF('By job'!$A$5:$A$24,C198)=0),"Job no. not on the job list",IF(I198="","Approver missing",""))))))))</f>
        <v/>
      </c>
      <c r="O198" s="7"/>
    </row>
    <row r="199" customFormat="false" ht="15" hidden="false" customHeight="false" outlineLevel="0" collapsed="false">
      <c r="A199" s="9"/>
      <c r="B199" s="7"/>
      <c r="C199" s="7"/>
      <c r="D199" s="10"/>
      <c r="E199" s="10"/>
      <c r="F199" s="7"/>
      <c r="G199" s="11" t="str">
        <f aca="false">IF(OR(D199="",E199=""),"",ROUND(MOD(E199-D199,1)*24-N(F199)/60,2))</f>
        <v/>
      </c>
      <c r="H199" s="7"/>
      <c r="I199" s="7"/>
      <c r="J199" s="12" t="n">
        <f aca="false">IF(G199="",0,IF(H199="Job",G199,0))</f>
        <v>0</v>
      </c>
      <c r="K199" s="12" t="n">
        <f aca="false">IF(G199="",0,IF(H199="Non-job",G199,0))</f>
        <v>0</v>
      </c>
      <c r="L199" s="13" t="n">
        <f aca="false">IF(G199="",0,G199*IFERROR(VLOOKUP(B199,Crew!$A$5:$C$24,3,FALSE()),0))</f>
        <v>0</v>
      </c>
      <c r="M199" s="13" t="n">
        <f aca="false">IF(H199="Job",L199,0)</f>
        <v>0</v>
      </c>
      <c r="N199" s="14" t="str">
        <f aca="false">IF(AND(B199="",G199=""),"",IF(B199="","Name missing",IF(COUNTIF(Crew!$A$5:$A$24,B199)=0,"Name not on the crew list",IF(G199="","Start or finish missing",IF(H199="","Choose Job or Non-job",IF(AND(H199="Job",C199=""),"Job no. missing",IF(AND(H199="Job",COUNTIF('By job'!$A$5:$A$24,C199)=0),"Job no. not on the job list",IF(I199="","Approver missing",""))))))))</f>
        <v/>
      </c>
      <c r="O199" s="7"/>
    </row>
    <row r="200" customFormat="false" ht="15" hidden="false" customHeight="false" outlineLevel="0" collapsed="false">
      <c r="A200" s="9"/>
      <c r="B200" s="7"/>
      <c r="C200" s="7"/>
      <c r="D200" s="10"/>
      <c r="E200" s="10"/>
      <c r="F200" s="7"/>
      <c r="G200" s="11" t="str">
        <f aca="false">IF(OR(D200="",E200=""),"",ROUND(MOD(E200-D200,1)*24-N(F200)/60,2))</f>
        <v/>
      </c>
      <c r="H200" s="7"/>
      <c r="I200" s="7"/>
      <c r="J200" s="12" t="n">
        <f aca="false">IF(G200="",0,IF(H200="Job",G200,0))</f>
        <v>0</v>
      </c>
      <c r="K200" s="12" t="n">
        <f aca="false">IF(G200="",0,IF(H200="Non-job",G200,0))</f>
        <v>0</v>
      </c>
      <c r="L200" s="13" t="n">
        <f aca="false">IF(G200="",0,G200*IFERROR(VLOOKUP(B200,Crew!$A$5:$C$24,3,FALSE()),0))</f>
        <v>0</v>
      </c>
      <c r="M200" s="13" t="n">
        <f aca="false">IF(H200="Job",L200,0)</f>
        <v>0</v>
      </c>
      <c r="N200" s="14" t="str">
        <f aca="false">IF(AND(B200="",G200=""),"",IF(B200="","Name missing",IF(COUNTIF(Crew!$A$5:$A$24,B200)=0,"Name not on the crew list",IF(G200="","Start or finish missing",IF(H200="","Choose Job or Non-job",IF(AND(H200="Job",C200=""),"Job no. missing",IF(AND(H200="Job",COUNTIF('By job'!$A$5:$A$24,C200)=0),"Job no. not on the job list",IF(I200="","Approver missing",""))))))))</f>
        <v/>
      </c>
      <c r="O200" s="7"/>
    </row>
    <row r="201" customFormat="false" ht="15" hidden="false" customHeight="false" outlineLevel="0" collapsed="false">
      <c r="A201" s="9"/>
      <c r="B201" s="7"/>
      <c r="C201" s="7"/>
      <c r="D201" s="10"/>
      <c r="E201" s="10"/>
      <c r="F201" s="7"/>
      <c r="G201" s="11" t="str">
        <f aca="false">IF(OR(D201="",E201=""),"",ROUND(MOD(E201-D201,1)*24-N(F201)/60,2))</f>
        <v/>
      </c>
      <c r="H201" s="7"/>
      <c r="I201" s="7"/>
      <c r="J201" s="12" t="n">
        <f aca="false">IF(G201="",0,IF(H201="Job",G201,0))</f>
        <v>0</v>
      </c>
      <c r="K201" s="12" t="n">
        <f aca="false">IF(G201="",0,IF(H201="Non-job",G201,0))</f>
        <v>0</v>
      </c>
      <c r="L201" s="13" t="n">
        <f aca="false">IF(G201="",0,G201*IFERROR(VLOOKUP(B201,Crew!$A$5:$C$24,3,FALSE()),0))</f>
        <v>0</v>
      </c>
      <c r="M201" s="13" t="n">
        <f aca="false">IF(H201="Job",L201,0)</f>
        <v>0</v>
      </c>
      <c r="N201" s="14" t="str">
        <f aca="false">IF(AND(B201="",G201=""),"",IF(B201="","Name missing",IF(COUNTIF(Crew!$A$5:$A$24,B201)=0,"Name not on the crew list",IF(G201="","Start or finish missing",IF(H201="","Choose Job or Non-job",IF(AND(H201="Job",C201=""),"Job no. missing",IF(AND(H201="Job",COUNTIF('By job'!$A$5:$A$24,C201)=0),"Job no. not on the job list",IF(I201="","Approver missing",""))))))))</f>
        <v/>
      </c>
      <c r="O201" s="7"/>
    </row>
    <row r="202" customFormat="false" ht="15" hidden="false" customHeight="false" outlineLevel="0" collapsed="false">
      <c r="A202" s="9"/>
      <c r="B202" s="7"/>
      <c r="C202" s="7"/>
      <c r="D202" s="10"/>
      <c r="E202" s="10"/>
      <c r="F202" s="7"/>
      <c r="G202" s="11" t="str">
        <f aca="false">IF(OR(D202="",E202=""),"",ROUND(MOD(E202-D202,1)*24-N(F202)/60,2))</f>
        <v/>
      </c>
      <c r="H202" s="7"/>
      <c r="I202" s="7"/>
      <c r="J202" s="12" t="n">
        <f aca="false">IF(G202="",0,IF(H202="Job",G202,0))</f>
        <v>0</v>
      </c>
      <c r="K202" s="12" t="n">
        <f aca="false">IF(G202="",0,IF(H202="Non-job",G202,0))</f>
        <v>0</v>
      </c>
      <c r="L202" s="13" t="n">
        <f aca="false">IF(G202="",0,G202*IFERROR(VLOOKUP(B202,Crew!$A$5:$C$24,3,FALSE()),0))</f>
        <v>0</v>
      </c>
      <c r="M202" s="13" t="n">
        <f aca="false">IF(H202="Job",L202,0)</f>
        <v>0</v>
      </c>
      <c r="N202" s="14" t="str">
        <f aca="false">IF(AND(B202="",G202=""),"",IF(B202="","Name missing",IF(COUNTIF(Crew!$A$5:$A$24,B202)=0,"Name not on the crew list",IF(G202="","Start or finish missing",IF(H202="","Choose Job or Non-job",IF(AND(H202="Job",C202=""),"Job no. missing",IF(AND(H202="Job",COUNTIF('By job'!$A$5:$A$24,C202)=0),"Job no. not on the job list",IF(I202="","Approver missing",""))))))))</f>
        <v/>
      </c>
      <c r="O202" s="7"/>
    </row>
    <row r="203" customFormat="false" ht="15" hidden="false" customHeight="false" outlineLevel="0" collapsed="false">
      <c r="A203" s="9"/>
      <c r="B203" s="7"/>
      <c r="C203" s="7"/>
      <c r="D203" s="10"/>
      <c r="E203" s="10"/>
      <c r="F203" s="7"/>
      <c r="G203" s="11" t="str">
        <f aca="false">IF(OR(D203="",E203=""),"",ROUND(MOD(E203-D203,1)*24-N(F203)/60,2))</f>
        <v/>
      </c>
      <c r="H203" s="7"/>
      <c r="I203" s="7"/>
      <c r="J203" s="12" t="n">
        <f aca="false">IF(G203="",0,IF(H203="Job",G203,0))</f>
        <v>0</v>
      </c>
      <c r="K203" s="12" t="n">
        <f aca="false">IF(G203="",0,IF(H203="Non-job",G203,0))</f>
        <v>0</v>
      </c>
      <c r="L203" s="13" t="n">
        <f aca="false">IF(G203="",0,G203*IFERROR(VLOOKUP(B203,Crew!$A$5:$C$24,3,FALSE()),0))</f>
        <v>0</v>
      </c>
      <c r="M203" s="13" t="n">
        <f aca="false">IF(H203="Job",L203,0)</f>
        <v>0</v>
      </c>
      <c r="N203" s="14" t="str">
        <f aca="false">IF(AND(B203="",G203=""),"",IF(B203="","Name missing",IF(COUNTIF(Crew!$A$5:$A$24,B203)=0,"Name not on the crew list",IF(G203="","Start or finish missing",IF(H203="","Choose Job or Non-job",IF(AND(H203="Job",C203=""),"Job no. missing",IF(AND(H203="Job",COUNTIF('By job'!$A$5:$A$24,C203)=0),"Job no. not on the job list",IF(I203="","Approver missing",""))))))))</f>
        <v/>
      </c>
      <c r="O203" s="7"/>
    </row>
    <row r="204" customFormat="false" ht="15" hidden="false" customHeight="false" outlineLevel="0" collapsed="false">
      <c r="A204" s="9"/>
      <c r="B204" s="7"/>
      <c r="C204" s="7"/>
      <c r="D204" s="10"/>
      <c r="E204" s="10"/>
      <c r="F204" s="7"/>
      <c r="G204" s="11" t="str">
        <f aca="false">IF(OR(D204="",E204=""),"",ROUND(MOD(E204-D204,1)*24-N(F204)/60,2))</f>
        <v/>
      </c>
      <c r="H204" s="7"/>
      <c r="I204" s="7"/>
      <c r="J204" s="12" t="n">
        <f aca="false">IF(G204="",0,IF(H204="Job",G204,0))</f>
        <v>0</v>
      </c>
      <c r="K204" s="12" t="n">
        <f aca="false">IF(G204="",0,IF(H204="Non-job",G204,0))</f>
        <v>0</v>
      </c>
      <c r="L204" s="13" t="n">
        <f aca="false">IF(G204="",0,G204*IFERROR(VLOOKUP(B204,Crew!$A$5:$C$24,3,FALSE()),0))</f>
        <v>0</v>
      </c>
      <c r="M204" s="13" t="n">
        <f aca="false">IF(H204="Job",L204,0)</f>
        <v>0</v>
      </c>
      <c r="N204" s="14" t="str">
        <f aca="false">IF(AND(B204="",G204=""),"",IF(B204="","Name missing",IF(COUNTIF(Crew!$A$5:$A$24,B204)=0,"Name not on the crew list",IF(G204="","Start or finish missing",IF(H204="","Choose Job or Non-job",IF(AND(H204="Job",C204=""),"Job no. missing",IF(AND(H204="Job",COUNTIF('By job'!$A$5:$A$24,C204)=0),"Job no. not on the job list",IF(I204="","Approver missing",""))))))))</f>
        <v/>
      </c>
      <c r="O204" s="7"/>
    </row>
  </sheetData>
  <mergeCells count="1">
    <mergeCell ref="A2:O2"/>
  </mergeCells>
  <conditionalFormatting sqref="N5:N204">
    <cfRule type="expression" priority="2" aboveAverage="0" equalAverage="0" bottom="0" percent="0" rank="0" text="" dxfId="0">
      <formula>LEN($N5)&gt;0</formula>
    </cfRule>
  </conditionalFormatting>
  <dataValidations count="2">
    <dataValidation allowBlank="true" errorStyle="stop" operator="between" showDropDown="false" showErrorMessage="false" showInputMessage="false" sqref="B5:B204" type="list">
      <formula1>Crew!$A$5:$A$24</formula1>
      <formula2>0</formula2>
    </dataValidation>
    <dataValidation allowBlank="true" errorStyle="stop" operator="between" showDropDown="false" showErrorMessage="false" showInputMessage="false" sqref="H5:H204" type="list">
      <formula1>"Job,Non-job"</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2" min="2" style="0" width="12"/>
    <col collapsed="false" customWidth="true" hidden="false" outlineLevel="0" max="3" min="3" style="0" width="11"/>
    <col collapsed="false" customWidth="true" hidden="false" outlineLevel="0" max="4" min="4" style="0" width="13"/>
    <col collapsed="false" customWidth="true" hidden="false" outlineLevel="0" max="5" min="5" style="0" width="15"/>
    <col collapsed="false" customWidth="true" hidden="false" outlineLevel="0" max="6" min="6" style="0" width="12"/>
    <col collapsed="false" customWidth="true" hidden="false" outlineLevel="0" max="7" min="7" style="0" width="14"/>
    <col collapsed="false" customWidth="true" hidden="false" outlineLevel="0" max="8" min="8" style="0" width="13"/>
    <col collapsed="false" customWidth="true" hidden="false" outlineLevel="0" max="9" min="9" style="0" width="10"/>
  </cols>
  <sheetData>
    <row r="1" customFormat="false" ht="18.55" hidden="false" customHeight="false" outlineLevel="0" collapsed="false">
      <c r="A1" s="1" t="s">
        <v>44</v>
      </c>
    </row>
    <row r="2" customFormat="false" ht="48" hidden="false" customHeight="true" outlineLevel="0" collapsed="false">
      <c r="A2" s="5" t="s">
        <v>45</v>
      </c>
      <c r="B2" s="5"/>
      <c r="C2" s="5"/>
      <c r="D2" s="5"/>
      <c r="E2" s="5"/>
      <c r="F2" s="5"/>
      <c r="G2" s="5"/>
      <c r="H2" s="5"/>
      <c r="I2" s="5"/>
    </row>
    <row r="4" customFormat="false" ht="33.75" hidden="false" customHeight="true" outlineLevel="0" collapsed="false">
      <c r="A4" s="6" t="s">
        <v>31</v>
      </c>
      <c r="B4" s="6" t="s">
        <v>46</v>
      </c>
      <c r="C4" s="6" t="s">
        <v>39</v>
      </c>
      <c r="D4" s="6" t="s">
        <v>47</v>
      </c>
      <c r="E4" s="6" t="s">
        <v>48</v>
      </c>
      <c r="F4" s="6" t="s">
        <v>40</v>
      </c>
      <c r="G4" s="6" t="s">
        <v>41</v>
      </c>
      <c r="H4" s="6" t="s">
        <v>42</v>
      </c>
      <c r="I4" s="6" t="s">
        <v>49</v>
      </c>
    </row>
    <row r="5" customFormat="false" ht="15" hidden="false" customHeight="false" outlineLevel="0" collapsed="false">
      <c r="A5" s="14" t="str">
        <f aca="false">IF(Crew!A5="","",Crew!A5)</f>
        <v/>
      </c>
      <c r="B5" s="15" t="str">
        <f aca="false">IF($A5="","",SUMIFS(Timesheet!$G$5:$G$204,Timesheet!$B$5:$B$204,$A5))</f>
        <v/>
      </c>
      <c r="C5" s="15" t="str">
        <f aca="false">IF($A5="","",SUMIFS(Timesheet!$J$5:$J$204,Timesheet!$B$5:$B$204,$A5))</f>
        <v/>
      </c>
      <c r="D5" s="15" t="str">
        <f aca="false">IF($A5="","",SUMIFS(Timesheet!$J$5:$J$204,Timesheet!$B$5:$B$204,$A5,Timesheet!$C$5:$C$204,"&lt;&gt;"))</f>
        <v/>
      </c>
      <c r="E5" s="15" t="str">
        <f aca="false">IF($A5="","",C5-D5)</f>
        <v/>
      </c>
      <c r="F5" s="15" t="str">
        <f aca="false">IF($A5="","",SUMIFS(Timesheet!$K$5:$K$204,Timesheet!$B$5:$B$204,$A5))</f>
        <v/>
      </c>
      <c r="G5" s="16" t="str">
        <f aca="false">IF($A5="","",SUMIFS(Timesheet!$L$5:$L$204,Timesheet!$B$5:$B$204,$A5))</f>
        <v/>
      </c>
      <c r="H5" s="16" t="str">
        <f aca="false">IF($A5="","",SUMIFS(Timesheet!$M$5:$M$204,Timesheet!$B$5:$B$204,$A5))</f>
        <v/>
      </c>
      <c r="I5" s="14" t="str">
        <f aca="false">IF($A5="","",COUNTIFS(Timesheet!$B$5:$B$204,$A5,Timesheet!$N$5:$N$204,"?*"))</f>
        <v/>
      </c>
    </row>
    <row r="6" customFormat="false" ht="15" hidden="false" customHeight="false" outlineLevel="0" collapsed="false">
      <c r="A6" s="14" t="str">
        <f aca="false">IF(Crew!A6="","",Crew!A6)</f>
        <v/>
      </c>
      <c r="B6" s="15" t="str">
        <f aca="false">IF($A6="","",SUMIFS(Timesheet!$G$5:$G$204,Timesheet!$B$5:$B$204,$A6))</f>
        <v/>
      </c>
      <c r="C6" s="15" t="str">
        <f aca="false">IF($A6="","",SUMIFS(Timesheet!$J$5:$J$204,Timesheet!$B$5:$B$204,$A6))</f>
        <v/>
      </c>
      <c r="D6" s="15" t="str">
        <f aca="false">IF($A6="","",SUMIFS(Timesheet!$J$5:$J$204,Timesheet!$B$5:$B$204,$A6,Timesheet!$C$5:$C$204,"&lt;&gt;"))</f>
        <v/>
      </c>
      <c r="E6" s="15" t="str">
        <f aca="false">IF($A6="","",C6-D6)</f>
        <v/>
      </c>
      <c r="F6" s="15" t="str">
        <f aca="false">IF($A6="","",SUMIFS(Timesheet!$K$5:$K$204,Timesheet!$B$5:$B$204,$A6))</f>
        <v/>
      </c>
      <c r="G6" s="16" t="str">
        <f aca="false">IF($A6="","",SUMIFS(Timesheet!$L$5:$L$204,Timesheet!$B$5:$B$204,$A6))</f>
        <v/>
      </c>
      <c r="H6" s="16" t="str">
        <f aca="false">IF($A6="","",SUMIFS(Timesheet!$M$5:$M$204,Timesheet!$B$5:$B$204,$A6))</f>
        <v/>
      </c>
      <c r="I6" s="14" t="str">
        <f aca="false">IF($A6="","",COUNTIFS(Timesheet!$B$5:$B$204,$A6,Timesheet!$N$5:$N$204,"?*"))</f>
        <v/>
      </c>
    </row>
    <row r="7" customFormat="false" ht="15" hidden="false" customHeight="false" outlineLevel="0" collapsed="false">
      <c r="A7" s="14" t="str">
        <f aca="false">IF(Crew!A7="","",Crew!A7)</f>
        <v/>
      </c>
      <c r="B7" s="15" t="str">
        <f aca="false">IF($A7="","",SUMIFS(Timesheet!$G$5:$G$204,Timesheet!$B$5:$B$204,$A7))</f>
        <v/>
      </c>
      <c r="C7" s="15" t="str">
        <f aca="false">IF($A7="","",SUMIFS(Timesheet!$J$5:$J$204,Timesheet!$B$5:$B$204,$A7))</f>
        <v/>
      </c>
      <c r="D7" s="15" t="str">
        <f aca="false">IF($A7="","",SUMIFS(Timesheet!$J$5:$J$204,Timesheet!$B$5:$B$204,$A7,Timesheet!$C$5:$C$204,"&lt;&gt;"))</f>
        <v/>
      </c>
      <c r="E7" s="15" t="str">
        <f aca="false">IF($A7="","",C7-D7)</f>
        <v/>
      </c>
      <c r="F7" s="15" t="str">
        <f aca="false">IF($A7="","",SUMIFS(Timesheet!$K$5:$K$204,Timesheet!$B$5:$B$204,$A7))</f>
        <v/>
      </c>
      <c r="G7" s="16" t="str">
        <f aca="false">IF($A7="","",SUMIFS(Timesheet!$L$5:$L$204,Timesheet!$B$5:$B$204,$A7))</f>
        <v/>
      </c>
      <c r="H7" s="16" t="str">
        <f aca="false">IF($A7="","",SUMIFS(Timesheet!$M$5:$M$204,Timesheet!$B$5:$B$204,$A7))</f>
        <v/>
      </c>
      <c r="I7" s="14" t="str">
        <f aca="false">IF($A7="","",COUNTIFS(Timesheet!$B$5:$B$204,$A7,Timesheet!$N$5:$N$204,"?*"))</f>
        <v/>
      </c>
    </row>
    <row r="8" customFormat="false" ht="15" hidden="false" customHeight="false" outlineLevel="0" collapsed="false">
      <c r="A8" s="14" t="str">
        <f aca="false">IF(Crew!A8="","",Crew!A8)</f>
        <v/>
      </c>
      <c r="B8" s="15" t="str">
        <f aca="false">IF($A8="","",SUMIFS(Timesheet!$G$5:$G$204,Timesheet!$B$5:$B$204,$A8))</f>
        <v/>
      </c>
      <c r="C8" s="15" t="str">
        <f aca="false">IF($A8="","",SUMIFS(Timesheet!$J$5:$J$204,Timesheet!$B$5:$B$204,$A8))</f>
        <v/>
      </c>
      <c r="D8" s="15" t="str">
        <f aca="false">IF($A8="","",SUMIFS(Timesheet!$J$5:$J$204,Timesheet!$B$5:$B$204,$A8,Timesheet!$C$5:$C$204,"&lt;&gt;"))</f>
        <v/>
      </c>
      <c r="E8" s="15" t="str">
        <f aca="false">IF($A8="","",C8-D8)</f>
        <v/>
      </c>
      <c r="F8" s="15" t="str">
        <f aca="false">IF($A8="","",SUMIFS(Timesheet!$K$5:$K$204,Timesheet!$B$5:$B$204,$A8))</f>
        <v/>
      </c>
      <c r="G8" s="16" t="str">
        <f aca="false">IF($A8="","",SUMIFS(Timesheet!$L$5:$L$204,Timesheet!$B$5:$B$204,$A8))</f>
        <v/>
      </c>
      <c r="H8" s="16" t="str">
        <f aca="false">IF($A8="","",SUMIFS(Timesheet!$M$5:$M$204,Timesheet!$B$5:$B$204,$A8))</f>
        <v/>
      </c>
      <c r="I8" s="14" t="str">
        <f aca="false">IF($A8="","",COUNTIFS(Timesheet!$B$5:$B$204,$A8,Timesheet!$N$5:$N$204,"?*"))</f>
        <v/>
      </c>
    </row>
    <row r="9" customFormat="false" ht="15" hidden="false" customHeight="false" outlineLevel="0" collapsed="false">
      <c r="A9" s="14" t="str">
        <f aca="false">IF(Crew!A9="","",Crew!A9)</f>
        <v/>
      </c>
      <c r="B9" s="15" t="str">
        <f aca="false">IF($A9="","",SUMIFS(Timesheet!$G$5:$G$204,Timesheet!$B$5:$B$204,$A9))</f>
        <v/>
      </c>
      <c r="C9" s="15" t="str">
        <f aca="false">IF($A9="","",SUMIFS(Timesheet!$J$5:$J$204,Timesheet!$B$5:$B$204,$A9))</f>
        <v/>
      </c>
      <c r="D9" s="15" t="str">
        <f aca="false">IF($A9="","",SUMIFS(Timesheet!$J$5:$J$204,Timesheet!$B$5:$B$204,$A9,Timesheet!$C$5:$C$204,"&lt;&gt;"))</f>
        <v/>
      </c>
      <c r="E9" s="15" t="str">
        <f aca="false">IF($A9="","",C9-D9)</f>
        <v/>
      </c>
      <c r="F9" s="15" t="str">
        <f aca="false">IF($A9="","",SUMIFS(Timesheet!$K$5:$K$204,Timesheet!$B$5:$B$204,$A9))</f>
        <v/>
      </c>
      <c r="G9" s="16" t="str">
        <f aca="false">IF($A9="","",SUMIFS(Timesheet!$L$5:$L$204,Timesheet!$B$5:$B$204,$A9))</f>
        <v/>
      </c>
      <c r="H9" s="16" t="str">
        <f aca="false">IF($A9="","",SUMIFS(Timesheet!$M$5:$M$204,Timesheet!$B$5:$B$204,$A9))</f>
        <v/>
      </c>
      <c r="I9" s="14" t="str">
        <f aca="false">IF($A9="","",COUNTIFS(Timesheet!$B$5:$B$204,$A9,Timesheet!$N$5:$N$204,"?*"))</f>
        <v/>
      </c>
    </row>
    <row r="10" customFormat="false" ht="15" hidden="false" customHeight="false" outlineLevel="0" collapsed="false">
      <c r="A10" s="14" t="str">
        <f aca="false">IF(Crew!A10="","",Crew!A10)</f>
        <v/>
      </c>
      <c r="B10" s="15" t="str">
        <f aca="false">IF($A10="","",SUMIFS(Timesheet!$G$5:$G$204,Timesheet!$B$5:$B$204,$A10))</f>
        <v/>
      </c>
      <c r="C10" s="15" t="str">
        <f aca="false">IF($A10="","",SUMIFS(Timesheet!$J$5:$J$204,Timesheet!$B$5:$B$204,$A10))</f>
        <v/>
      </c>
      <c r="D10" s="15" t="str">
        <f aca="false">IF($A10="","",SUMIFS(Timesheet!$J$5:$J$204,Timesheet!$B$5:$B$204,$A10,Timesheet!$C$5:$C$204,"&lt;&gt;"))</f>
        <v/>
      </c>
      <c r="E10" s="15" t="str">
        <f aca="false">IF($A10="","",C10-D10)</f>
        <v/>
      </c>
      <c r="F10" s="15" t="str">
        <f aca="false">IF($A10="","",SUMIFS(Timesheet!$K$5:$K$204,Timesheet!$B$5:$B$204,$A10))</f>
        <v/>
      </c>
      <c r="G10" s="16" t="str">
        <f aca="false">IF($A10="","",SUMIFS(Timesheet!$L$5:$L$204,Timesheet!$B$5:$B$204,$A10))</f>
        <v/>
      </c>
      <c r="H10" s="16" t="str">
        <f aca="false">IF($A10="","",SUMIFS(Timesheet!$M$5:$M$204,Timesheet!$B$5:$B$204,$A10))</f>
        <v/>
      </c>
      <c r="I10" s="14" t="str">
        <f aca="false">IF($A10="","",COUNTIFS(Timesheet!$B$5:$B$204,$A10,Timesheet!$N$5:$N$204,"?*"))</f>
        <v/>
      </c>
    </row>
    <row r="11" customFormat="false" ht="15" hidden="false" customHeight="false" outlineLevel="0" collapsed="false">
      <c r="A11" s="14" t="str">
        <f aca="false">IF(Crew!A11="","",Crew!A11)</f>
        <v/>
      </c>
      <c r="B11" s="15" t="str">
        <f aca="false">IF($A11="","",SUMIFS(Timesheet!$G$5:$G$204,Timesheet!$B$5:$B$204,$A11))</f>
        <v/>
      </c>
      <c r="C11" s="15" t="str">
        <f aca="false">IF($A11="","",SUMIFS(Timesheet!$J$5:$J$204,Timesheet!$B$5:$B$204,$A11))</f>
        <v/>
      </c>
      <c r="D11" s="15" t="str">
        <f aca="false">IF($A11="","",SUMIFS(Timesheet!$J$5:$J$204,Timesheet!$B$5:$B$204,$A11,Timesheet!$C$5:$C$204,"&lt;&gt;"))</f>
        <v/>
      </c>
      <c r="E11" s="15" t="str">
        <f aca="false">IF($A11="","",C11-D11)</f>
        <v/>
      </c>
      <c r="F11" s="15" t="str">
        <f aca="false">IF($A11="","",SUMIFS(Timesheet!$K$5:$K$204,Timesheet!$B$5:$B$204,$A11))</f>
        <v/>
      </c>
      <c r="G11" s="16" t="str">
        <f aca="false">IF($A11="","",SUMIFS(Timesheet!$L$5:$L$204,Timesheet!$B$5:$B$204,$A11))</f>
        <v/>
      </c>
      <c r="H11" s="16" t="str">
        <f aca="false">IF($A11="","",SUMIFS(Timesheet!$M$5:$M$204,Timesheet!$B$5:$B$204,$A11))</f>
        <v/>
      </c>
      <c r="I11" s="14" t="str">
        <f aca="false">IF($A11="","",COUNTIFS(Timesheet!$B$5:$B$204,$A11,Timesheet!$N$5:$N$204,"?*"))</f>
        <v/>
      </c>
    </row>
    <row r="12" customFormat="false" ht="15" hidden="false" customHeight="false" outlineLevel="0" collapsed="false">
      <c r="A12" s="14" t="str">
        <f aca="false">IF(Crew!A12="","",Crew!A12)</f>
        <v/>
      </c>
      <c r="B12" s="15" t="str">
        <f aca="false">IF($A12="","",SUMIFS(Timesheet!$G$5:$G$204,Timesheet!$B$5:$B$204,$A12))</f>
        <v/>
      </c>
      <c r="C12" s="15" t="str">
        <f aca="false">IF($A12="","",SUMIFS(Timesheet!$J$5:$J$204,Timesheet!$B$5:$B$204,$A12))</f>
        <v/>
      </c>
      <c r="D12" s="15" t="str">
        <f aca="false">IF($A12="","",SUMIFS(Timesheet!$J$5:$J$204,Timesheet!$B$5:$B$204,$A12,Timesheet!$C$5:$C$204,"&lt;&gt;"))</f>
        <v/>
      </c>
      <c r="E12" s="15" t="str">
        <f aca="false">IF($A12="","",C12-D12)</f>
        <v/>
      </c>
      <c r="F12" s="15" t="str">
        <f aca="false">IF($A12="","",SUMIFS(Timesheet!$K$5:$K$204,Timesheet!$B$5:$B$204,$A12))</f>
        <v/>
      </c>
      <c r="G12" s="16" t="str">
        <f aca="false">IF($A12="","",SUMIFS(Timesheet!$L$5:$L$204,Timesheet!$B$5:$B$204,$A12))</f>
        <v/>
      </c>
      <c r="H12" s="16" t="str">
        <f aca="false">IF($A12="","",SUMIFS(Timesheet!$M$5:$M$204,Timesheet!$B$5:$B$204,$A12))</f>
        <v/>
      </c>
      <c r="I12" s="14" t="str">
        <f aca="false">IF($A12="","",COUNTIFS(Timesheet!$B$5:$B$204,$A12,Timesheet!$N$5:$N$204,"?*"))</f>
        <v/>
      </c>
    </row>
    <row r="13" customFormat="false" ht="15" hidden="false" customHeight="false" outlineLevel="0" collapsed="false">
      <c r="A13" s="14" t="str">
        <f aca="false">IF(Crew!A13="","",Crew!A13)</f>
        <v/>
      </c>
      <c r="B13" s="15" t="str">
        <f aca="false">IF($A13="","",SUMIFS(Timesheet!$G$5:$G$204,Timesheet!$B$5:$B$204,$A13))</f>
        <v/>
      </c>
      <c r="C13" s="15" t="str">
        <f aca="false">IF($A13="","",SUMIFS(Timesheet!$J$5:$J$204,Timesheet!$B$5:$B$204,$A13))</f>
        <v/>
      </c>
      <c r="D13" s="15" t="str">
        <f aca="false">IF($A13="","",SUMIFS(Timesheet!$J$5:$J$204,Timesheet!$B$5:$B$204,$A13,Timesheet!$C$5:$C$204,"&lt;&gt;"))</f>
        <v/>
      </c>
      <c r="E13" s="15" t="str">
        <f aca="false">IF($A13="","",C13-D13)</f>
        <v/>
      </c>
      <c r="F13" s="15" t="str">
        <f aca="false">IF($A13="","",SUMIFS(Timesheet!$K$5:$K$204,Timesheet!$B$5:$B$204,$A13))</f>
        <v/>
      </c>
      <c r="G13" s="16" t="str">
        <f aca="false">IF($A13="","",SUMIFS(Timesheet!$L$5:$L$204,Timesheet!$B$5:$B$204,$A13))</f>
        <v/>
      </c>
      <c r="H13" s="16" t="str">
        <f aca="false">IF($A13="","",SUMIFS(Timesheet!$M$5:$M$204,Timesheet!$B$5:$B$204,$A13))</f>
        <v/>
      </c>
      <c r="I13" s="14" t="str">
        <f aca="false">IF($A13="","",COUNTIFS(Timesheet!$B$5:$B$204,$A13,Timesheet!$N$5:$N$204,"?*"))</f>
        <v/>
      </c>
    </row>
    <row r="14" customFormat="false" ht="15" hidden="false" customHeight="false" outlineLevel="0" collapsed="false">
      <c r="A14" s="14" t="str">
        <f aca="false">IF(Crew!A14="","",Crew!A14)</f>
        <v/>
      </c>
      <c r="B14" s="15" t="str">
        <f aca="false">IF($A14="","",SUMIFS(Timesheet!$G$5:$G$204,Timesheet!$B$5:$B$204,$A14))</f>
        <v/>
      </c>
      <c r="C14" s="15" t="str">
        <f aca="false">IF($A14="","",SUMIFS(Timesheet!$J$5:$J$204,Timesheet!$B$5:$B$204,$A14))</f>
        <v/>
      </c>
      <c r="D14" s="15" t="str">
        <f aca="false">IF($A14="","",SUMIFS(Timesheet!$J$5:$J$204,Timesheet!$B$5:$B$204,$A14,Timesheet!$C$5:$C$204,"&lt;&gt;"))</f>
        <v/>
      </c>
      <c r="E14" s="15" t="str">
        <f aca="false">IF($A14="","",C14-D14)</f>
        <v/>
      </c>
      <c r="F14" s="15" t="str">
        <f aca="false">IF($A14="","",SUMIFS(Timesheet!$K$5:$K$204,Timesheet!$B$5:$B$204,$A14))</f>
        <v/>
      </c>
      <c r="G14" s="16" t="str">
        <f aca="false">IF($A14="","",SUMIFS(Timesheet!$L$5:$L$204,Timesheet!$B$5:$B$204,$A14))</f>
        <v/>
      </c>
      <c r="H14" s="16" t="str">
        <f aca="false">IF($A14="","",SUMIFS(Timesheet!$M$5:$M$204,Timesheet!$B$5:$B$204,$A14))</f>
        <v/>
      </c>
      <c r="I14" s="14" t="str">
        <f aca="false">IF($A14="","",COUNTIFS(Timesheet!$B$5:$B$204,$A14,Timesheet!$N$5:$N$204,"?*"))</f>
        <v/>
      </c>
    </row>
    <row r="15" customFormat="false" ht="15" hidden="false" customHeight="false" outlineLevel="0" collapsed="false">
      <c r="A15" s="14" t="str">
        <f aca="false">IF(Crew!A15="","",Crew!A15)</f>
        <v/>
      </c>
      <c r="B15" s="15" t="str">
        <f aca="false">IF($A15="","",SUMIFS(Timesheet!$G$5:$G$204,Timesheet!$B$5:$B$204,$A15))</f>
        <v/>
      </c>
      <c r="C15" s="15" t="str">
        <f aca="false">IF($A15="","",SUMIFS(Timesheet!$J$5:$J$204,Timesheet!$B$5:$B$204,$A15))</f>
        <v/>
      </c>
      <c r="D15" s="15" t="str">
        <f aca="false">IF($A15="","",SUMIFS(Timesheet!$J$5:$J$204,Timesheet!$B$5:$B$204,$A15,Timesheet!$C$5:$C$204,"&lt;&gt;"))</f>
        <v/>
      </c>
      <c r="E15" s="15" t="str">
        <f aca="false">IF($A15="","",C15-D15)</f>
        <v/>
      </c>
      <c r="F15" s="15" t="str">
        <f aca="false">IF($A15="","",SUMIFS(Timesheet!$K$5:$K$204,Timesheet!$B$5:$B$204,$A15))</f>
        <v/>
      </c>
      <c r="G15" s="16" t="str">
        <f aca="false">IF($A15="","",SUMIFS(Timesheet!$L$5:$L$204,Timesheet!$B$5:$B$204,$A15))</f>
        <v/>
      </c>
      <c r="H15" s="16" t="str">
        <f aca="false">IF($A15="","",SUMIFS(Timesheet!$M$5:$M$204,Timesheet!$B$5:$B$204,$A15))</f>
        <v/>
      </c>
      <c r="I15" s="14" t="str">
        <f aca="false">IF($A15="","",COUNTIFS(Timesheet!$B$5:$B$204,$A15,Timesheet!$N$5:$N$204,"?*"))</f>
        <v/>
      </c>
    </row>
    <row r="16" customFormat="false" ht="15" hidden="false" customHeight="false" outlineLevel="0" collapsed="false">
      <c r="A16" s="14" t="str">
        <f aca="false">IF(Crew!A16="","",Crew!A16)</f>
        <v/>
      </c>
      <c r="B16" s="15" t="str">
        <f aca="false">IF($A16="","",SUMIFS(Timesheet!$G$5:$G$204,Timesheet!$B$5:$B$204,$A16))</f>
        <v/>
      </c>
      <c r="C16" s="15" t="str">
        <f aca="false">IF($A16="","",SUMIFS(Timesheet!$J$5:$J$204,Timesheet!$B$5:$B$204,$A16))</f>
        <v/>
      </c>
      <c r="D16" s="15" t="str">
        <f aca="false">IF($A16="","",SUMIFS(Timesheet!$J$5:$J$204,Timesheet!$B$5:$B$204,$A16,Timesheet!$C$5:$C$204,"&lt;&gt;"))</f>
        <v/>
      </c>
      <c r="E16" s="15" t="str">
        <f aca="false">IF($A16="","",C16-D16)</f>
        <v/>
      </c>
      <c r="F16" s="15" t="str">
        <f aca="false">IF($A16="","",SUMIFS(Timesheet!$K$5:$K$204,Timesheet!$B$5:$B$204,$A16))</f>
        <v/>
      </c>
      <c r="G16" s="16" t="str">
        <f aca="false">IF($A16="","",SUMIFS(Timesheet!$L$5:$L$204,Timesheet!$B$5:$B$204,$A16))</f>
        <v/>
      </c>
      <c r="H16" s="16" t="str">
        <f aca="false">IF($A16="","",SUMIFS(Timesheet!$M$5:$M$204,Timesheet!$B$5:$B$204,$A16))</f>
        <v/>
      </c>
      <c r="I16" s="14" t="str">
        <f aca="false">IF($A16="","",COUNTIFS(Timesheet!$B$5:$B$204,$A16,Timesheet!$N$5:$N$204,"?*"))</f>
        <v/>
      </c>
    </row>
    <row r="17" customFormat="false" ht="15" hidden="false" customHeight="false" outlineLevel="0" collapsed="false">
      <c r="A17" s="14" t="str">
        <f aca="false">IF(Crew!A17="","",Crew!A17)</f>
        <v/>
      </c>
      <c r="B17" s="15" t="str">
        <f aca="false">IF($A17="","",SUMIFS(Timesheet!$G$5:$G$204,Timesheet!$B$5:$B$204,$A17))</f>
        <v/>
      </c>
      <c r="C17" s="15" t="str">
        <f aca="false">IF($A17="","",SUMIFS(Timesheet!$J$5:$J$204,Timesheet!$B$5:$B$204,$A17))</f>
        <v/>
      </c>
      <c r="D17" s="15" t="str">
        <f aca="false">IF($A17="","",SUMIFS(Timesheet!$J$5:$J$204,Timesheet!$B$5:$B$204,$A17,Timesheet!$C$5:$C$204,"&lt;&gt;"))</f>
        <v/>
      </c>
      <c r="E17" s="15" t="str">
        <f aca="false">IF($A17="","",C17-D17)</f>
        <v/>
      </c>
      <c r="F17" s="15" t="str">
        <f aca="false">IF($A17="","",SUMIFS(Timesheet!$K$5:$K$204,Timesheet!$B$5:$B$204,$A17))</f>
        <v/>
      </c>
      <c r="G17" s="16" t="str">
        <f aca="false">IF($A17="","",SUMIFS(Timesheet!$L$5:$L$204,Timesheet!$B$5:$B$204,$A17))</f>
        <v/>
      </c>
      <c r="H17" s="16" t="str">
        <f aca="false">IF($A17="","",SUMIFS(Timesheet!$M$5:$M$204,Timesheet!$B$5:$B$204,$A17))</f>
        <v/>
      </c>
      <c r="I17" s="14" t="str">
        <f aca="false">IF($A17="","",COUNTIFS(Timesheet!$B$5:$B$204,$A17,Timesheet!$N$5:$N$204,"?*"))</f>
        <v/>
      </c>
    </row>
    <row r="18" customFormat="false" ht="15" hidden="false" customHeight="false" outlineLevel="0" collapsed="false">
      <c r="A18" s="14" t="str">
        <f aca="false">IF(Crew!A18="","",Crew!A18)</f>
        <v/>
      </c>
      <c r="B18" s="15" t="str">
        <f aca="false">IF($A18="","",SUMIFS(Timesheet!$G$5:$G$204,Timesheet!$B$5:$B$204,$A18))</f>
        <v/>
      </c>
      <c r="C18" s="15" t="str">
        <f aca="false">IF($A18="","",SUMIFS(Timesheet!$J$5:$J$204,Timesheet!$B$5:$B$204,$A18))</f>
        <v/>
      </c>
      <c r="D18" s="15" t="str">
        <f aca="false">IF($A18="","",SUMIFS(Timesheet!$J$5:$J$204,Timesheet!$B$5:$B$204,$A18,Timesheet!$C$5:$C$204,"&lt;&gt;"))</f>
        <v/>
      </c>
      <c r="E18" s="15" t="str">
        <f aca="false">IF($A18="","",C18-D18)</f>
        <v/>
      </c>
      <c r="F18" s="15" t="str">
        <f aca="false">IF($A18="","",SUMIFS(Timesheet!$K$5:$K$204,Timesheet!$B$5:$B$204,$A18))</f>
        <v/>
      </c>
      <c r="G18" s="16" t="str">
        <f aca="false">IF($A18="","",SUMIFS(Timesheet!$L$5:$L$204,Timesheet!$B$5:$B$204,$A18))</f>
        <v/>
      </c>
      <c r="H18" s="16" t="str">
        <f aca="false">IF($A18="","",SUMIFS(Timesheet!$M$5:$M$204,Timesheet!$B$5:$B$204,$A18))</f>
        <v/>
      </c>
      <c r="I18" s="14" t="str">
        <f aca="false">IF($A18="","",COUNTIFS(Timesheet!$B$5:$B$204,$A18,Timesheet!$N$5:$N$204,"?*"))</f>
        <v/>
      </c>
    </row>
    <row r="19" customFormat="false" ht="15" hidden="false" customHeight="false" outlineLevel="0" collapsed="false">
      <c r="A19" s="14" t="str">
        <f aca="false">IF(Crew!A19="","",Crew!A19)</f>
        <v/>
      </c>
      <c r="B19" s="15" t="str">
        <f aca="false">IF($A19="","",SUMIFS(Timesheet!$G$5:$G$204,Timesheet!$B$5:$B$204,$A19))</f>
        <v/>
      </c>
      <c r="C19" s="15" t="str">
        <f aca="false">IF($A19="","",SUMIFS(Timesheet!$J$5:$J$204,Timesheet!$B$5:$B$204,$A19))</f>
        <v/>
      </c>
      <c r="D19" s="15" t="str">
        <f aca="false">IF($A19="","",SUMIFS(Timesheet!$J$5:$J$204,Timesheet!$B$5:$B$204,$A19,Timesheet!$C$5:$C$204,"&lt;&gt;"))</f>
        <v/>
      </c>
      <c r="E19" s="15" t="str">
        <f aca="false">IF($A19="","",C19-D19)</f>
        <v/>
      </c>
      <c r="F19" s="15" t="str">
        <f aca="false">IF($A19="","",SUMIFS(Timesheet!$K$5:$K$204,Timesheet!$B$5:$B$204,$A19))</f>
        <v/>
      </c>
      <c r="G19" s="16" t="str">
        <f aca="false">IF($A19="","",SUMIFS(Timesheet!$L$5:$L$204,Timesheet!$B$5:$B$204,$A19))</f>
        <v/>
      </c>
      <c r="H19" s="16" t="str">
        <f aca="false">IF($A19="","",SUMIFS(Timesheet!$M$5:$M$204,Timesheet!$B$5:$B$204,$A19))</f>
        <v/>
      </c>
      <c r="I19" s="14" t="str">
        <f aca="false">IF($A19="","",COUNTIFS(Timesheet!$B$5:$B$204,$A19,Timesheet!$N$5:$N$204,"?*"))</f>
        <v/>
      </c>
    </row>
    <row r="20" customFormat="false" ht="15" hidden="false" customHeight="false" outlineLevel="0" collapsed="false">
      <c r="A20" s="14" t="str">
        <f aca="false">IF(Crew!A20="","",Crew!A20)</f>
        <v/>
      </c>
      <c r="B20" s="15" t="str">
        <f aca="false">IF($A20="","",SUMIFS(Timesheet!$G$5:$G$204,Timesheet!$B$5:$B$204,$A20))</f>
        <v/>
      </c>
      <c r="C20" s="15" t="str">
        <f aca="false">IF($A20="","",SUMIFS(Timesheet!$J$5:$J$204,Timesheet!$B$5:$B$204,$A20))</f>
        <v/>
      </c>
      <c r="D20" s="15" t="str">
        <f aca="false">IF($A20="","",SUMIFS(Timesheet!$J$5:$J$204,Timesheet!$B$5:$B$204,$A20,Timesheet!$C$5:$C$204,"&lt;&gt;"))</f>
        <v/>
      </c>
      <c r="E20" s="15" t="str">
        <f aca="false">IF($A20="","",C20-D20)</f>
        <v/>
      </c>
      <c r="F20" s="15" t="str">
        <f aca="false">IF($A20="","",SUMIFS(Timesheet!$K$5:$K$204,Timesheet!$B$5:$B$204,$A20))</f>
        <v/>
      </c>
      <c r="G20" s="16" t="str">
        <f aca="false">IF($A20="","",SUMIFS(Timesheet!$L$5:$L$204,Timesheet!$B$5:$B$204,$A20))</f>
        <v/>
      </c>
      <c r="H20" s="16" t="str">
        <f aca="false">IF($A20="","",SUMIFS(Timesheet!$M$5:$M$204,Timesheet!$B$5:$B$204,$A20))</f>
        <v/>
      </c>
      <c r="I20" s="14" t="str">
        <f aca="false">IF($A20="","",COUNTIFS(Timesheet!$B$5:$B$204,$A20,Timesheet!$N$5:$N$204,"?*"))</f>
        <v/>
      </c>
    </row>
    <row r="21" customFormat="false" ht="15" hidden="false" customHeight="false" outlineLevel="0" collapsed="false">
      <c r="A21" s="14" t="str">
        <f aca="false">IF(Crew!A21="","",Crew!A21)</f>
        <v/>
      </c>
      <c r="B21" s="15" t="str">
        <f aca="false">IF($A21="","",SUMIFS(Timesheet!$G$5:$G$204,Timesheet!$B$5:$B$204,$A21))</f>
        <v/>
      </c>
      <c r="C21" s="15" t="str">
        <f aca="false">IF($A21="","",SUMIFS(Timesheet!$J$5:$J$204,Timesheet!$B$5:$B$204,$A21))</f>
        <v/>
      </c>
      <c r="D21" s="15" t="str">
        <f aca="false">IF($A21="","",SUMIFS(Timesheet!$J$5:$J$204,Timesheet!$B$5:$B$204,$A21,Timesheet!$C$5:$C$204,"&lt;&gt;"))</f>
        <v/>
      </c>
      <c r="E21" s="15" t="str">
        <f aca="false">IF($A21="","",C21-D21)</f>
        <v/>
      </c>
      <c r="F21" s="15" t="str">
        <f aca="false">IF($A21="","",SUMIFS(Timesheet!$K$5:$K$204,Timesheet!$B$5:$B$204,$A21))</f>
        <v/>
      </c>
      <c r="G21" s="16" t="str">
        <f aca="false">IF($A21="","",SUMIFS(Timesheet!$L$5:$L$204,Timesheet!$B$5:$B$204,$A21))</f>
        <v/>
      </c>
      <c r="H21" s="16" t="str">
        <f aca="false">IF($A21="","",SUMIFS(Timesheet!$M$5:$M$204,Timesheet!$B$5:$B$204,$A21))</f>
        <v/>
      </c>
      <c r="I21" s="14" t="str">
        <f aca="false">IF($A21="","",COUNTIFS(Timesheet!$B$5:$B$204,$A21,Timesheet!$N$5:$N$204,"?*"))</f>
        <v/>
      </c>
    </row>
    <row r="22" customFormat="false" ht="15" hidden="false" customHeight="false" outlineLevel="0" collapsed="false">
      <c r="A22" s="14" t="str">
        <f aca="false">IF(Crew!A22="","",Crew!A22)</f>
        <v/>
      </c>
      <c r="B22" s="15" t="str">
        <f aca="false">IF($A22="","",SUMIFS(Timesheet!$G$5:$G$204,Timesheet!$B$5:$B$204,$A22))</f>
        <v/>
      </c>
      <c r="C22" s="15" t="str">
        <f aca="false">IF($A22="","",SUMIFS(Timesheet!$J$5:$J$204,Timesheet!$B$5:$B$204,$A22))</f>
        <v/>
      </c>
      <c r="D22" s="15" t="str">
        <f aca="false">IF($A22="","",SUMIFS(Timesheet!$J$5:$J$204,Timesheet!$B$5:$B$204,$A22,Timesheet!$C$5:$C$204,"&lt;&gt;"))</f>
        <v/>
      </c>
      <c r="E22" s="15" t="str">
        <f aca="false">IF($A22="","",C22-D22)</f>
        <v/>
      </c>
      <c r="F22" s="15" t="str">
        <f aca="false">IF($A22="","",SUMIFS(Timesheet!$K$5:$K$204,Timesheet!$B$5:$B$204,$A22))</f>
        <v/>
      </c>
      <c r="G22" s="16" t="str">
        <f aca="false">IF($A22="","",SUMIFS(Timesheet!$L$5:$L$204,Timesheet!$B$5:$B$204,$A22))</f>
        <v/>
      </c>
      <c r="H22" s="16" t="str">
        <f aca="false">IF($A22="","",SUMIFS(Timesheet!$M$5:$M$204,Timesheet!$B$5:$B$204,$A22))</f>
        <v/>
      </c>
      <c r="I22" s="14" t="str">
        <f aca="false">IF($A22="","",COUNTIFS(Timesheet!$B$5:$B$204,$A22,Timesheet!$N$5:$N$204,"?*"))</f>
        <v/>
      </c>
    </row>
    <row r="23" customFormat="false" ht="15" hidden="false" customHeight="false" outlineLevel="0" collapsed="false">
      <c r="A23" s="14" t="str">
        <f aca="false">IF(Crew!A23="","",Crew!A23)</f>
        <v/>
      </c>
      <c r="B23" s="15" t="str">
        <f aca="false">IF($A23="","",SUMIFS(Timesheet!$G$5:$G$204,Timesheet!$B$5:$B$204,$A23))</f>
        <v/>
      </c>
      <c r="C23" s="15" t="str">
        <f aca="false">IF($A23="","",SUMIFS(Timesheet!$J$5:$J$204,Timesheet!$B$5:$B$204,$A23))</f>
        <v/>
      </c>
      <c r="D23" s="15" t="str">
        <f aca="false">IF($A23="","",SUMIFS(Timesheet!$J$5:$J$204,Timesheet!$B$5:$B$204,$A23,Timesheet!$C$5:$C$204,"&lt;&gt;"))</f>
        <v/>
      </c>
      <c r="E23" s="15" t="str">
        <f aca="false">IF($A23="","",C23-D23)</f>
        <v/>
      </c>
      <c r="F23" s="15" t="str">
        <f aca="false">IF($A23="","",SUMIFS(Timesheet!$K$5:$K$204,Timesheet!$B$5:$B$204,$A23))</f>
        <v/>
      </c>
      <c r="G23" s="16" t="str">
        <f aca="false">IF($A23="","",SUMIFS(Timesheet!$L$5:$L$204,Timesheet!$B$5:$B$204,$A23))</f>
        <v/>
      </c>
      <c r="H23" s="16" t="str">
        <f aca="false">IF($A23="","",SUMIFS(Timesheet!$M$5:$M$204,Timesheet!$B$5:$B$204,$A23))</f>
        <v/>
      </c>
      <c r="I23" s="14" t="str">
        <f aca="false">IF($A23="","",COUNTIFS(Timesheet!$B$5:$B$204,$A23,Timesheet!$N$5:$N$204,"?*"))</f>
        <v/>
      </c>
    </row>
    <row r="24" customFormat="false" ht="15" hidden="false" customHeight="false" outlineLevel="0" collapsed="false">
      <c r="A24" s="14" t="str">
        <f aca="false">IF(Crew!A24="","",Crew!A24)</f>
        <v/>
      </c>
      <c r="B24" s="15" t="str">
        <f aca="false">IF($A24="","",SUMIFS(Timesheet!$G$5:$G$204,Timesheet!$B$5:$B$204,$A24))</f>
        <v/>
      </c>
      <c r="C24" s="15" t="str">
        <f aca="false">IF($A24="","",SUMIFS(Timesheet!$J$5:$J$204,Timesheet!$B$5:$B$204,$A24))</f>
        <v/>
      </c>
      <c r="D24" s="15" t="str">
        <f aca="false">IF($A24="","",SUMIFS(Timesheet!$J$5:$J$204,Timesheet!$B$5:$B$204,$A24,Timesheet!$C$5:$C$204,"&lt;&gt;"))</f>
        <v/>
      </c>
      <c r="E24" s="15" t="str">
        <f aca="false">IF($A24="","",C24-D24)</f>
        <v/>
      </c>
      <c r="F24" s="15" t="str">
        <f aca="false">IF($A24="","",SUMIFS(Timesheet!$K$5:$K$204,Timesheet!$B$5:$B$204,$A24))</f>
        <v/>
      </c>
      <c r="G24" s="16" t="str">
        <f aca="false">IF($A24="","",SUMIFS(Timesheet!$L$5:$L$204,Timesheet!$B$5:$B$204,$A24))</f>
        <v/>
      </c>
      <c r="H24" s="16" t="str">
        <f aca="false">IF($A24="","",SUMIFS(Timesheet!$M$5:$M$204,Timesheet!$B$5:$B$204,$A24))</f>
        <v/>
      </c>
      <c r="I24" s="14" t="str">
        <f aca="false">IF($A24="","",COUNTIFS(Timesheet!$B$5:$B$204,$A24,Timesheet!$N$5:$N$204,"?*"))</f>
        <v/>
      </c>
    </row>
    <row r="25" customFormat="false" ht="15" hidden="false" customHeight="false" outlineLevel="0" collapsed="false">
      <c r="A25" s="14" t="str">
        <f aca="false">IF(Crew!A25="","",Crew!A25)</f>
        <v/>
      </c>
      <c r="B25" s="15" t="str">
        <f aca="false">IF($A25="","",SUMIFS(Timesheet!$G$5:$G$204,Timesheet!$B$5:$B$204,$A25))</f>
        <v/>
      </c>
      <c r="C25" s="15" t="str">
        <f aca="false">IF($A25="","",SUMIFS(Timesheet!$J$5:$J$204,Timesheet!$B$5:$B$204,$A25))</f>
        <v/>
      </c>
      <c r="D25" s="15" t="str">
        <f aca="false">IF($A25="","",SUMIFS(Timesheet!$J$5:$J$204,Timesheet!$B$5:$B$204,$A25,Timesheet!$C$5:$C$204,"&lt;&gt;"))</f>
        <v/>
      </c>
      <c r="E25" s="15" t="str">
        <f aca="false">IF($A25="","",C25-D25)</f>
        <v/>
      </c>
      <c r="F25" s="15" t="str">
        <f aca="false">IF($A25="","",SUMIFS(Timesheet!$K$5:$K$204,Timesheet!$B$5:$B$204,$A25))</f>
        <v/>
      </c>
      <c r="G25" s="16" t="str">
        <f aca="false">IF($A25="","",SUMIFS(Timesheet!$L$5:$L$204,Timesheet!$B$5:$B$204,$A25))</f>
        <v/>
      </c>
      <c r="H25" s="16" t="str">
        <f aca="false">IF($A25="","",SUMIFS(Timesheet!$M$5:$M$204,Timesheet!$B$5:$B$204,$A25))</f>
        <v/>
      </c>
      <c r="I25" s="14" t="str">
        <f aca="false">IF($A25="","",COUNTIFS(Timesheet!$B$5:$B$204,$A25,Timesheet!$N$5:$N$204,"?*"))</f>
        <v/>
      </c>
    </row>
    <row r="26" customFormat="false" ht="15" hidden="false" customHeight="false" outlineLevel="0" collapsed="false">
      <c r="A26" s="14" t="str">
        <f aca="false">IF(Crew!A26="","",Crew!A26)</f>
        <v/>
      </c>
      <c r="B26" s="15" t="str">
        <f aca="false">IF($A26="","",SUMIFS(Timesheet!$G$5:$G$204,Timesheet!$B$5:$B$204,$A26))</f>
        <v/>
      </c>
      <c r="C26" s="15" t="str">
        <f aca="false">IF($A26="","",SUMIFS(Timesheet!$J$5:$J$204,Timesheet!$B$5:$B$204,$A26))</f>
        <v/>
      </c>
      <c r="D26" s="15" t="str">
        <f aca="false">IF($A26="","",SUMIFS(Timesheet!$J$5:$J$204,Timesheet!$B$5:$B$204,$A26,Timesheet!$C$5:$C$204,"&lt;&gt;"))</f>
        <v/>
      </c>
      <c r="E26" s="15" t="str">
        <f aca="false">IF($A26="","",C26-D26)</f>
        <v/>
      </c>
      <c r="F26" s="15" t="str">
        <f aca="false">IF($A26="","",SUMIFS(Timesheet!$K$5:$K$204,Timesheet!$B$5:$B$204,$A26))</f>
        <v/>
      </c>
      <c r="G26" s="16" t="str">
        <f aca="false">IF($A26="","",SUMIFS(Timesheet!$L$5:$L$204,Timesheet!$B$5:$B$204,$A26))</f>
        <v/>
      </c>
      <c r="H26" s="16" t="str">
        <f aca="false">IF($A26="","",SUMIFS(Timesheet!$M$5:$M$204,Timesheet!$B$5:$B$204,$A26))</f>
        <v/>
      </c>
      <c r="I26" s="14" t="str">
        <f aca="false">IF($A26="","",COUNTIFS(Timesheet!$B$5:$B$204,$A26,Timesheet!$N$5:$N$204,"?*"))</f>
        <v/>
      </c>
    </row>
    <row r="27" customFormat="false" ht="15" hidden="false" customHeight="false" outlineLevel="0" collapsed="false">
      <c r="A27" s="14" t="str">
        <f aca="false">IF(Crew!A27="","",Crew!A27)</f>
        <v/>
      </c>
      <c r="B27" s="15" t="str">
        <f aca="false">IF($A27="","",SUMIFS(Timesheet!$G$5:$G$204,Timesheet!$B$5:$B$204,$A27))</f>
        <v/>
      </c>
      <c r="C27" s="15" t="str">
        <f aca="false">IF($A27="","",SUMIFS(Timesheet!$J$5:$J$204,Timesheet!$B$5:$B$204,$A27))</f>
        <v/>
      </c>
      <c r="D27" s="15" t="str">
        <f aca="false">IF($A27="","",SUMIFS(Timesheet!$J$5:$J$204,Timesheet!$B$5:$B$204,$A27,Timesheet!$C$5:$C$204,"&lt;&gt;"))</f>
        <v/>
      </c>
      <c r="E27" s="15" t="str">
        <f aca="false">IF($A27="","",C27-D27)</f>
        <v/>
      </c>
      <c r="F27" s="15" t="str">
        <f aca="false">IF($A27="","",SUMIFS(Timesheet!$K$5:$K$204,Timesheet!$B$5:$B$204,$A27))</f>
        <v/>
      </c>
      <c r="G27" s="16" t="str">
        <f aca="false">IF($A27="","",SUMIFS(Timesheet!$L$5:$L$204,Timesheet!$B$5:$B$204,$A27))</f>
        <v/>
      </c>
      <c r="H27" s="16" t="str">
        <f aca="false">IF($A27="","",SUMIFS(Timesheet!$M$5:$M$204,Timesheet!$B$5:$B$204,$A27))</f>
        <v/>
      </c>
      <c r="I27" s="14" t="str">
        <f aca="false">IF($A27="","",COUNTIFS(Timesheet!$B$5:$B$204,$A27,Timesheet!$N$5:$N$204,"?*"))</f>
        <v/>
      </c>
    </row>
    <row r="28" customFormat="false" ht="15" hidden="false" customHeight="false" outlineLevel="0" collapsed="false">
      <c r="A28" s="14" t="str">
        <f aca="false">IF(Crew!A28="","",Crew!A28)</f>
        <v/>
      </c>
      <c r="B28" s="15" t="str">
        <f aca="false">IF($A28="","",SUMIFS(Timesheet!$G$5:$G$204,Timesheet!$B$5:$B$204,$A28))</f>
        <v/>
      </c>
      <c r="C28" s="15" t="str">
        <f aca="false">IF($A28="","",SUMIFS(Timesheet!$J$5:$J$204,Timesheet!$B$5:$B$204,$A28))</f>
        <v/>
      </c>
      <c r="D28" s="15" t="str">
        <f aca="false">IF($A28="","",SUMIFS(Timesheet!$J$5:$J$204,Timesheet!$B$5:$B$204,$A28,Timesheet!$C$5:$C$204,"&lt;&gt;"))</f>
        <v/>
      </c>
      <c r="E28" s="15" t="str">
        <f aca="false">IF($A28="","",C28-D28)</f>
        <v/>
      </c>
      <c r="F28" s="15" t="str">
        <f aca="false">IF($A28="","",SUMIFS(Timesheet!$K$5:$K$204,Timesheet!$B$5:$B$204,$A28))</f>
        <v/>
      </c>
      <c r="G28" s="16" t="str">
        <f aca="false">IF($A28="","",SUMIFS(Timesheet!$L$5:$L$204,Timesheet!$B$5:$B$204,$A28))</f>
        <v/>
      </c>
      <c r="H28" s="16" t="str">
        <f aca="false">IF($A28="","",SUMIFS(Timesheet!$M$5:$M$204,Timesheet!$B$5:$B$204,$A28))</f>
        <v/>
      </c>
      <c r="I28" s="14" t="str">
        <f aca="false">IF($A28="","",COUNTIFS(Timesheet!$B$5:$B$204,$A28,Timesheet!$N$5:$N$204,"?*"))</f>
        <v/>
      </c>
    </row>
    <row r="29" customFormat="false" ht="15" hidden="false" customHeight="false" outlineLevel="0" collapsed="false">
      <c r="A29" s="17" t="s">
        <v>50</v>
      </c>
      <c r="B29" s="18" t="n">
        <f aca="false">SUM(B5:B28)</f>
        <v>0</v>
      </c>
      <c r="C29" s="18" t="n">
        <f aca="false">SUM(C5:C28)</f>
        <v>0</v>
      </c>
      <c r="D29" s="18" t="n">
        <f aca="false">SUM(D5:D28)</f>
        <v>0</v>
      </c>
      <c r="E29" s="18" t="n">
        <f aca="false">SUM(E5:E28)</f>
        <v>0</v>
      </c>
      <c r="F29" s="18" t="n">
        <f aca="false">SUM(F5:F28)</f>
        <v>0</v>
      </c>
      <c r="G29" s="19" t="n">
        <f aca="false">SUM(G5:G28)</f>
        <v>0</v>
      </c>
      <c r="H29" s="19" t="n">
        <f aca="false">SUM(H5:H28)</f>
        <v>0</v>
      </c>
      <c r="I29" s="20" t="n">
        <f aca="false">SUM(I5:I28)</f>
        <v>0</v>
      </c>
    </row>
    <row r="31" customFormat="false" ht="15" hidden="false" customHeight="false" outlineLevel="0" collapsed="false">
      <c r="A31" s="21" t="s">
        <v>51</v>
      </c>
    </row>
    <row r="32" customFormat="false" ht="15" hidden="false" customHeight="false" outlineLevel="0" collapsed="false">
      <c r="A32" s="22" t="s">
        <v>52</v>
      </c>
      <c r="B32" s="23" t="n">
        <f aca="false">B29</f>
        <v>0</v>
      </c>
    </row>
    <row r="33" customFormat="false" ht="15" hidden="false" customHeight="false" outlineLevel="0" collapsed="false">
      <c r="A33" s="22" t="s">
        <v>53</v>
      </c>
      <c r="B33" s="23" t="n">
        <f aca="false">D29</f>
        <v>0</v>
      </c>
    </row>
    <row r="34" customFormat="false" ht="15" hidden="false" customHeight="false" outlineLevel="0" collapsed="false">
      <c r="A34" s="22" t="s">
        <v>54</v>
      </c>
      <c r="B34" s="23" t="n">
        <f aca="false">E29</f>
        <v>0</v>
      </c>
    </row>
    <row r="35" customFormat="false" ht="15" hidden="false" customHeight="false" outlineLevel="0" collapsed="false">
      <c r="A35" s="22" t="s">
        <v>55</v>
      </c>
      <c r="B35" s="23" t="n">
        <f aca="false">F29</f>
        <v>0</v>
      </c>
    </row>
    <row r="36" customFormat="false" ht="15" hidden="false" customHeight="false" outlineLevel="0" collapsed="false">
      <c r="A36" s="21" t="s">
        <v>56</v>
      </c>
      <c r="B36" s="21" t="str">
        <f aca="false">IF(ABS(B29-(C29+F29))&lt;0.005,"Yes","No")</f>
        <v>Yes</v>
      </c>
    </row>
    <row r="37" customFormat="false" ht="15" hidden="false" customHeight="false" outlineLevel="0" collapsed="false">
      <c r="A37" s="21" t="s">
        <v>57</v>
      </c>
      <c r="B37" s="21" t="str">
        <f aca="false">IF(ABS(SUM(Timesheet!$G$5:$G$204)-B29)&lt;0.005,"Yes","No")</f>
        <v>Yes</v>
      </c>
    </row>
    <row r="38" customFormat="false" ht="15" hidden="false" customHeight="false" outlineLevel="0" collapsed="false">
      <c r="A38" s="21" t="s">
        <v>58</v>
      </c>
      <c r="B38" s="21" t="str">
        <f aca="false">IF(I29=0,"Yes","No")</f>
        <v>Yes</v>
      </c>
    </row>
  </sheetData>
  <mergeCells count="1">
    <mergeCell ref="A2:I2"/>
  </mergeCells>
  <conditionalFormatting sqref="B36">
    <cfRule type="expression" priority="2" aboveAverage="0" equalAverage="0" bottom="0" percent="0" rank="0" text="" dxfId="1">
      <formula>LEFT(B36,3)="Yes"</formula>
    </cfRule>
    <cfRule type="expression" priority="3" aboveAverage="0" equalAverage="0" bottom="0" percent="0" rank="0" text="" dxfId="2">
      <formula>LEFT(B36,2)="No"</formula>
    </cfRule>
  </conditionalFormatting>
  <conditionalFormatting sqref="B37">
    <cfRule type="expression" priority="4" aboveAverage="0" equalAverage="0" bottom="0" percent="0" rank="0" text="" dxfId="1">
      <formula>LEFT(B37,3)="Yes"</formula>
    </cfRule>
    <cfRule type="expression" priority="5" aboveAverage="0" equalAverage="0" bottom="0" percent="0" rank="0" text="" dxfId="2">
      <formula>LEFT(B37,2)="No"</formula>
    </cfRule>
  </conditionalFormatting>
  <conditionalFormatting sqref="B38">
    <cfRule type="expression" priority="6" aboveAverage="0" equalAverage="0" bottom="0" percent="0" rank="0" text="" dxfId="1">
      <formula>LEFT(B38,3)="Yes"</formula>
    </cfRule>
    <cfRule type="expression" priority="7" aboveAverage="0" equalAverage="0" bottom="0" percent="0" rank="0" text="" dxfId="2">
      <formula>LEFT(B38,2)="No"</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36"/>
    <col collapsed="false" customWidth="true" hidden="false" outlineLevel="0" max="3" min="3" style="0" width="14"/>
    <col collapsed="false" customWidth="true" hidden="false" outlineLevel="0" max="4" min="4" style="0" width="11"/>
    <col collapsed="false" customWidth="true" hidden="false" outlineLevel="0" max="5" min="5" style="0" width="16"/>
    <col collapsed="false" customWidth="true" hidden="false" outlineLevel="0" max="6" min="6" style="0" width="13"/>
    <col collapsed="false" customWidth="true" hidden="false" outlineLevel="0" max="7" min="7" style="0" width="8"/>
  </cols>
  <sheetData>
    <row r="1" customFormat="false" ht="18.55" hidden="false" customHeight="false" outlineLevel="0" collapsed="false">
      <c r="A1" s="1" t="s">
        <v>59</v>
      </c>
    </row>
    <row r="2" customFormat="false" ht="48" hidden="false" customHeight="true" outlineLevel="0" collapsed="false">
      <c r="A2" s="5" t="s">
        <v>60</v>
      </c>
      <c r="B2" s="5"/>
      <c r="C2" s="5"/>
      <c r="D2" s="5"/>
      <c r="E2" s="5"/>
      <c r="F2" s="5"/>
      <c r="G2" s="5"/>
    </row>
    <row r="4" customFormat="false" ht="33.75" hidden="false" customHeight="true" outlineLevel="0" collapsed="false">
      <c r="A4" s="6" t="s">
        <v>32</v>
      </c>
      <c r="B4" s="6" t="s">
        <v>61</v>
      </c>
      <c r="C4" s="6" t="s">
        <v>62</v>
      </c>
      <c r="D4" s="6" t="s">
        <v>39</v>
      </c>
      <c r="E4" s="6" t="s">
        <v>63</v>
      </c>
      <c r="F4" s="6" t="s">
        <v>42</v>
      </c>
      <c r="G4" s="6" t="s">
        <v>64</v>
      </c>
    </row>
    <row r="5" customFormat="false" ht="15" hidden="false" customHeight="false" outlineLevel="0" collapsed="false">
      <c r="A5" s="7"/>
      <c r="B5" s="7"/>
      <c r="C5" s="7"/>
      <c r="D5" s="15" t="str">
        <f aca="false">IF($A5="","",SUMIFS(Timesheet!$J$5:$J$204,Timesheet!$C$5:$C$204,$A5))</f>
        <v/>
      </c>
      <c r="E5" s="24" t="str">
        <f aca="false">IF(OR($A5="",$C5=""),"",D5-C5)</f>
        <v/>
      </c>
      <c r="F5" s="16" t="str">
        <f aca="false">IF($A5="","",SUMIFS(Timesheet!$M$5:$M$204,Timesheet!$C$5:$C$204,$A5))</f>
        <v/>
      </c>
      <c r="G5" s="14" t="str">
        <f aca="false">IF($A5="","",COUNTIFS(Timesheet!$C$5:$C$204,$A5,Timesheet!$H$5:$H$204,"Job"))</f>
        <v/>
      </c>
    </row>
    <row r="6" customFormat="false" ht="15" hidden="false" customHeight="false" outlineLevel="0" collapsed="false">
      <c r="A6" s="7"/>
      <c r="B6" s="7"/>
      <c r="C6" s="7"/>
      <c r="D6" s="15" t="str">
        <f aca="false">IF($A6="","",SUMIFS(Timesheet!$J$5:$J$204,Timesheet!$C$5:$C$204,$A6))</f>
        <v/>
      </c>
      <c r="E6" s="24" t="str">
        <f aca="false">IF(OR($A6="",$C6=""),"",D6-C6)</f>
        <v/>
      </c>
      <c r="F6" s="16" t="str">
        <f aca="false">IF($A6="","",SUMIFS(Timesheet!$M$5:$M$204,Timesheet!$C$5:$C$204,$A6))</f>
        <v/>
      </c>
      <c r="G6" s="14" t="str">
        <f aca="false">IF($A6="","",COUNTIFS(Timesheet!$C$5:$C$204,$A6,Timesheet!$H$5:$H$204,"Job"))</f>
        <v/>
      </c>
    </row>
    <row r="7" customFormat="false" ht="15" hidden="false" customHeight="false" outlineLevel="0" collapsed="false">
      <c r="A7" s="7"/>
      <c r="B7" s="7"/>
      <c r="C7" s="7"/>
      <c r="D7" s="15" t="str">
        <f aca="false">IF($A7="","",SUMIFS(Timesheet!$J$5:$J$204,Timesheet!$C$5:$C$204,$A7))</f>
        <v/>
      </c>
      <c r="E7" s="24" t="str">
        <f aca="false">IF(OR($A7="",$C7=""),"",D7-C7)</f>
        <v/>
      </c>
      <c r="F7" s="16" t="str">
        <f aca="false">IF($A7="","",SUMIFS(Timesheet!$M$5:$M$204,Timesheet!$C$5:$C$204,$A7))</f>
        <v/>
      </c>
      <c r="G7" s="14" t="str">
        <f aca="false">IF($A7="","",COUNTIFS(Timesheet!$C$5:$C$204,$A7,Timesheet!$H$5:$H$204,"Job"))</f>
        <v/>
      </c>
    </row>
    <row r="8" customFormat="false" ht="15" hidden="false" customHeight="false" outlineLevel="0" collapsed="false">
      <c r="A8" s="7"/>
      <c r="B8" s="7"/>
      <c r="C8" s="7"/>
      <c r="D8" s="15" t="str">
        <f aca="false">IF($A8="","",SUMIFS(Timesheet!$J$5:$J$204,Timesheet!$C$5:$C$204,$A8))</f>
        <v/>
      </c>
      <c r="E8" s="24" t="str">
        <f aca="false">IF(OR($A8="",$C8=""),"",D8-C8)</f>
        <v/>
      </c>
      <c r="F8" s="16" t="str">
        <f aca="false">IF($A8="","",SUMIFS(Timesheet!$M$5:$M$204,Timesheet!$C$5:$C$204,$A8))</f>
        <v/>
      </c>
      <c r="G8" s="14" t="str">
        <f aca="false">IF($A8="","",COUNTIFS(Timesheet!$C$5:$C$204,$A8,Timesheet!$H$5:$H$204,"Job"))</f>
        <v/>
      </c>
    </row>
    <row r="9" customFormat="false" ht="15" hidden="false" customHeight="false" outlineLevel="0" collapsed="false">
      <c r="A9" s="7"/>
      <c r="B9" s="7"/>
      <c r="C9" s="7"/>
      <c r="D9" s="15" t="str">
        <f aca="false">IF($A9="","",SUMIFS(Timesheet!$J$5:$J$204,Timesheet!$C$5:$C$204,$A9))</f>
        <v/>
      </c>
      <c r="E9" s="24" t="str">
        <f aca="false">IF(OR($A9="",$C9=""),"",D9-C9)</f>
        <v/>
      </c>
      <c r="F9" s="16" t="str">
        <f aca="false">IF($A9="","",SUMIFS(Timesheet!$M$5:$M$204,Timesheet!$C$5:$C$204,$A9))</f>
        <v/>
      </c>
      <c r="G9" s="14" t="str">
        <f aca="false">IF($A9="","",COUNTIFS(Timesheet!$C$5:$C$204,$A9,Timesheet!$H$5:$H$204,"Job"))</f>
        <v/>
      </c>
    </row>
    <row r="10" customFormat="false" ht="15" hidden="false" customHeight="false" outlineLevel="0" collapsed="false">
      <c r="A10" s="7"/>
      <c r="B10" s="7"/>
      <c r="C10" s="7"/>
      <c r="D10" s="15" t="str">
        <f aca="false">IF($A10="","",SUMIFS(Timesheet!$J$5:$J$204,Timesheet!$C$5:$C$204,$A10))</f>
        <v/>
      </c>
      <c r="E10" s="24" t="str">
        <f aca="false">IF(OR($A10="",$C10=""),"",D10-C10)</f>
        <v/>
      </c>
      <c r="F10" s="16" t="str">
        <f aca="false">IF($A10="","",SUMIFS(Timesheet!$M$5:$M$204,Timesheet!$C$5:$C$204,$A10))</f>
        <v/>
      </c>
      <c r="G10" s="14" t="str">
        <f aca="false">IF($A10="","",COUNTIFS(Timesheet!$C$5:$C$204,$A10,Timesheet!$H$5:$H$204,"Job"))</f>
        <v/>
      </c>
    </row>
    <row r="11" customFormat="false" ht="15" hidden="false" customHeight="false" outlineLevel="0" collapsed="false">
      <c r="A11" s="7"/>
      <c r="B11" s="7"/>
      <c r="C11" s="7"/>
      <c r="D11" s="15" t="str">
        <f aca="false">IF($A11="","",SUMIFS(Timesheet!$J$5:$J$204,Timesheet!$C$5:$C$204,$A11))</f>
        <v/>
      </c>
      <c r="E11" s="24" t="str">
        <f aca="false">IF(OR($A11="",$C11=""),"",D11-C11)</f>
        <v/>
      </c>
      <c r="F11" s="16" t="str">
        <f aca="false">IF($A11="","",SUMIFS(Timesheet!$M$5:$M$204,Timesheet!$C$5:$C$204,$A11))</f>
        <v/>
      </c>
      <c r="G11" s="14" t="str">
        <f aca="false">IF($A11="","",COUNTIFS(Timesheet!$C$5:$C$204,$A11,Timesheet!$H$5:$H$204,"Job"))</f>
        <v/>
      </c>
    </row>
    <row r="12" customFormat="false" ht="15" hidden="false" customHeight="false" outlineLevel="0" collapsed="false">
      <c r="A12" s="7"/>
      <c r="B12" s="7"/>
      <c r="C12" s="7"/>
      <c r="D12" s="15" t="str">
        <f aca="false">IF($A12="","",SUMIFS(Timesheet!$J$5:$J$204,Timesheet!$C$5:$C$204,$A12))</f>
        <v/>
      </c>
      <c r="E12" s="24" t="str">
        <f aca="false">IF(OR($A12="",$C12=""),"",D12-C12)</f>
        <v/>
      </c>
      <c r="F12" s="16" t="str">
        <f aca="false">IF($A12="","",SUMIFS(Timesheet!$M$5:$M$204,Timesheet!$C$5:$C$204,$A12))</f>
        <v/>
      </c>
      <c r="G12" s="14" t="str">
        <f aca="false">IF($A12="","",COUNTIFS(Timesheet!$C$5:$C$204,$A12,Timesheet!$H$5:$H$204,"Job"))</f>
        <v/>
      </c>
    </row>
    <row r="13" customFormat="false" ht="15" hidden="false" customHeight="false" outlineLevel="0" collapsed="false">
      <c r="A13" s="7"/>
      <c r="B13" s="7"/>
      <c r="C13" s="7"/>
      <c r="D13" s="15" t="str">
        <f aca="false">IF($A13="","",SUMIFS(Timesheet!$J$5:$J$204,Timesheet!$C$5:$C$204,$A13))</f>
        <v/>
      </c>
      <c r="E13" s="24" t="str">
        <f aca="false">IF(OR($A13="",$C13=""),"",D13-C13)</f>
        <v/>
      </c>
      <c r="F13" s="16" t="str">
        <f aca="false">IF($A13="","",SUMIFS(Timesheet!$M$5:$M$204,Timesheet!$C$5:$C$204,$A13))</f>
        <v/>
      </c>
      <c r="G13" s="14" t="str">
        <f aca="false">IF($A13="","",COUNTIFS(Timesheet!$C$5:$C$204,$A13,Timesheet!$H$5:$H$204,"Job"))</f>
        <v/>
      </c>
    </row>
    <row r="14" customFormat="false" ht="15" hidden="false" customHeight="false" outlineLevel="0" collapsed="false">
      <c r="A14" s="7"/>
      <c r="B14" s="7"/>
      <c r="C14" s="7"/>
      <c r="D14" s="15" t="str">
        <f aca="false">IF($A14="","",SUMIFS(Timesheet!$J$5:$J$204,Timesheet!$C$5:$C$204,$A14))</f>
        <v/>
      </c>
      <c r="E14" s="24" t="str">
        <f aca="false">IF(OR($A14="",$C14=""),"",D14-C14)</f>
        <v/>
      </c>
      <c r="F14" s="16" t="str">
        <f aca="false">IF($A14="","",SUMIFS(Timesheet!$M$5:$M$204,Timesheet!$C$5:$C$204,$A14))</f>
        <v/>
      </c>
      <c r="G14" s="14" t="str">
        <f aca="false">IF($A14="","",COUNTIFS(Timesheet!$C$5:$C$204,$A14,Timesheet!$H$5:$H$204,"Job"))</f>
        <v/>
      </c>
    </row>
    <row r="15" customFormat="false" ht="15" hidden="false" customHeight="false" outlineLevel="0" collapsed="false">
      <c r="A15" s="7"/>
      <c r="B15" s="7"/>
      <c r="C15" s="7"/>
      <c r="D15" s="15" t="str">
        <f aca="false">IF($A15="","",SUMIFS(Timesheet!$J$5:$J$204,Timesheet!$C$5:$C$204,$A15))</f>
        <v/>
      </c>
      <c r="E15" s="24" t="str">
        <f aca="false">IF(OR($A15="",$C15=""),"",D15-C15)</f>
        <v/>
      </c>
      <c r="F15" s="16" t="str">
        <f aca="false">IF($A15="","",SUMIFS(Timesheet!$M$5:$M$204,Timesheet!$C$5:$C$204,$A15))</f>
        <v/>
      </c>
      <c r="G15" s="14" t="str">
        <f aca="false">IF($A15="","",COUNTIFS(Timesheet!$C$5:$C$204,$A15,Timesheet!$H$5:$H$204,"Job"))</f>
        <v/>
      </c>
    </row>
    <row r="16" customFormat="false" ht="15" hidden="false" customHeight="false" outlineLevel="0" collapsed="false">
      <c r="A16" s="7"/>
      <c r="B16" s="7"/>
      <c r="C16" s="7"/>
      <c r="D16" s="15" t="str">
        <f aca="false">IF($A16="","",SUMIFS(Timesheet!$J$5:$J$204,Timesheet!$C$5:$C$204,$A16))</f>
        <v/>
      </c>
      <c r="E16" s="24" t="str">
        <f aca="false">IF(OR($A16="",$C16=""),"",D16-C16)</f>
        <v/>
      </c>
      <c r="F16" s="16" t="str">
        <f aca="false">IF($A16="","",SUMIFS(Timesheet!$M$5:$M$204,Timesheet!$C$5:$C$204,$A16))</f>
        <v/>
      </c>
      <c r="G16" s="14" t="str">
        <f aca="false">IF($A16="","",COUNTIFS(Timesheet!$C$5:$C$204,$A16,Timesheet!$H$5:$H$204,"Job"))</f>
        <v/>
      </c>
    </row>
    <row r="17" customFormat="false" ht="15" hidden="false" customHeight="false" outlineLevel="0" collapsed="false">
      <c r="A17" s="7"/>
      <c r="B17" s="7"/>
      <c r="C17" s="7"/>
      <c r="D17" s="15" t="str">
        <f aca="false">IF($A17="","",SUMIFS(Timesheet!$J$5:$J$204,Timesheet!$C$5:$C$204,$A17))</f>
        <v/>
      </c>
      <c r="E17" s="24" t="str">
        <f aca="false">IF(OR($A17="",$C17=""),"",D17-C17)</f>
        <v/>
      </c>
      <c r="F17" s="16" t="str">
        <f aca="false">IF($A17="","",SUMIFS(Timesheet!$M$5:$M$204,Timesheet!$C$5:$C$204,$A17))</f>
        <v/>
      </c>
      <c r="G17" s="14" t="str">
        <f aca="false">IF($A17="","",COUNTIFS(Timesheet!$C$5:$C$204,$A17,Timesheet!$H$5:$H$204,"Job"))</f>
        <v/>
      </c>
    </row>
    <row r="18" customFormat="false" ht="15" hidden="false" customHeight="false" outlineLevel="0" collapsed="false">
      <c r="A18" s="7"/>
      <c r="B18" s="7"/>
      <c r="C18" s="7"/>
      <c r="D18" s="15" t="str">
        <f aca="false">IF($A18="","",SUMIFS(Timesheet!$J$5:$J$204,Timesheet!$C$5:$C$204,$A18))</f>
        <v/>
      </c>
      <c r="E18" s="24" t="str">
        <f aca="false">IF(OR($A18="",$C18=""),"",D18-C18)</f>
        <v/>
      </c>
      <c r="F18" s="16" t="str">
        <f aca="false">IF($A18="","",SUMIFS(Timesheet!$M$5:$M$204,Timesheet!$C$5:$C$204,$A18))</f>
        <v/>
      </c>
      <c r="G18" s="14" t="str">
        <f aca="false">IF($A18="","",COUNTIFS(Timesheet!$C$5:$C$204,$A18,Timesheet!$H$5:$H$204,"Job"))</f>
        <v/>
      </c>
    </row>
    <row r="19" customFormat="false" ht="15" hidden="false" customHeight="false" outlineLevel="0" collapsed="false">
      <c r="A19" s="7"/>
      <c r="B19" s="7"/>
      <c r="C19" s="7"/>
      <c r="D19" s="15" t="str">
        <f aca="false">IF($A19="","",SUMIFS(Timesheet!$J$5:$J$204,Timesheet!$C$5:$C$204,$A19))</f>
        <v/>
      </c>
      <c r="E19" s="24" t="str">
        <f aca="false">IF(OR($A19="",$C19=""),"",D19-C19)</f>
        <v/>
      </c>
      <c r="F19" s="16" t="str">
        <f aca="false">IF($A19="","",SUMIFS(Timesheet!$M$5:$M$204,Timesheet!$C$5:$C$204,$A19))</f>
        <v/>
      </c>
      <c r="G19" s="14" t="str">
        <f aca="false">IF($A19="","",COUNTIFS(Timesheet!$C$5:$C$204,$A19,Timesheet!$H$5:$H$204,"Job"))</f>
        <v/>
      </c>
    </row>
    <row r="20" customFormat="false" ht="15" hidden="false" customHeight="false" outlineLevel="0" collapsed="false">
      <c r="A20" s="7"/>
      <c r="B20" s="7"/>
      <c r="C20" s="7"/>
      <c r="D20" s="15" t="str">
        <f aca="false">IF($A20="","",SUMIFS(Timesheet!$J$5:$J$204,Timesheet!$C$5:$C$204,$A20))</f>
        <v/>
      </c>
      <c r="E20" s="24" t="str">
        <f aca="false">IF(OR($A20="",$C20=""),"",D20-C20)</f>
        <v/>
      </c>
      <c r="F20" s="16" t="str">
        <f aca="false">IF($A20="","",SUMIFS(Timesheet!$M$5:$M$204,Timesheet!$C$5:$C$204,$A20))</f>
        <v/>
      </c>
      <c r="G20" s="14" t="str">
        <f aca="false">IF($A20="","",COUNTIFS(Timesheet!$C$5:$C$204,$A20,Timesheet!$H$5:$H$204,"Job"))</f>
        <v/>
      </c>
    </row>
    <row r="21" customFormat="false" ht="15" hidden="false" customHeight="false" outlineLevel="0" collapsed="false">
      <c r="A21" s="7"/>
      <c r="B21" s="7"/>
      <c r="C21" s="7"/>
      <c r="D21" s="15" t="str">
        <f aca="false">IF($A21="","",SUMIFS(Timesheet!$J$5:$J$204,Timesheet!$C$5:$C$204,$A21))</f>
        <v/>
      </c>
      <c r="E21" s="24" t="str">
        <f aca="false">IF(OR($A21="",$C21=""),"",D21-C21)</f>
        <v/>
      </c>
      <c r="F21" s="16" t="str">
        <f aca="false">IF($A21="","",SUMIFS(Timesheet!$M$5:$M$204,Timesheet!$C$5:$C$204,$A21))</f>
        <v/>
      </c>
      <c r="G21" s="14" t="str">
        <f aca="false">IF($A21="","",COUNTIFS(Timesheet!$C$5:$C$204,$A21,Timesheet!$H$5:$H$204,"Job"))</f>
        <v/>
      </c>
    </row>
    <row r="22" customFormat="false" ht="15" hidden="false" customHeight="false" outlineLevel="0" collapsed="false">
      <c r="A22" s="7"/>
      <c r="B22" s="7"/>
      <c r="C22" s="7"/>
      <c r="D22" s="15" t="str">
        <f aca="false">IF($A22="","",SUMIFS(Timesheet!$J$5:$J$204,Timesheet!$C$5:$C$204,$A22))</f>
        <v/>
      </c>
      <c r="E22" s="24" t="str">
        <f aca="false">IF(OR($A22="",$C22=""),"",D22-C22)</f>
        <v/>
      </c>
      <c r="F22" s="16" t="str">
        <f aca="false">IF($A22="","",SUMIFS(Timesheet!$M$5:$M$204,Timesheet!$C$5:$C$204,$A22))</f>
        <v/>
      </c>
      <c r="G22" s="14" t="str">
        <f aca="false">IF($A22="","",COUNTIFS(Timesheet!$C$5:$C$204,$A22,Timesheet!$H$5:$H$204,"Job"))</f>
        <v/>
      </c>
    </row>
    <row r="23" customFormat="false" ht="15" hidden="false" customHeight="false" outlineLevel="0" collapsed="false">
      <c r="A23" s="7"/>
      <c r="B23" s="7"/>
      <c r="C23" s="7"/>
      <c r="D23" s="15" t="str">
        <f aca="false">IF($A23="","",SUMIFS(Timesheet!$J$5:$J$204,Timesheet!$C$5:$C$204,$A23))</f>
        <v/>
      </c>
      <c r="E23" s="24" t="str">
        <f aca="false">IF(OR($A23="",$C23=""),"",D23-C23)</f>
        <v/>
      </c>
      <c r="F23" s="16" t="str">
        <f aca="false">IF($A23="","",SUMIFS(Timesheet!$M$5:$M$204,Timesheet!$C$5:$C$204,$A23))</f>
        <v/>
      </c>
      <c r="G23" s="14" t="str">
        <f aca="false">IF($A23="","",COUNTIFS(Timesheet!$C$5:$C$204,$A23,Timesheet!$H$5:$H$204,"Job"))</f>
        <v/>
      </c>
    </row>
    <row r="24" customFormat="false" ht="15" hidden="false" customHeight="false" outlineLevel="0" collapsed="false">
      <c r="A24" s="7"/>
      <c r="B24" s="7"/>
      <c r="C24" s="7"/>
      <c r="D24" s="15" t="str">
        <f aca="false">IF($A24="","",SUMIFS(Timesheet!$J$5:$J$204,Timesheet!$C$5:$C$204,$A24))</f>
        <v/>
      </c>
      <c r="E24" s="24" t="str">
        <f aca="false">IF(OR($A24="",$C24=""),"",D24-C24)</f>
        <v/>
      </c>
      <c r="F24" s="16" t="str">
        <f aca="false">IF($A24="","",SUMIFS(Timesheet!$M$5:$M$204,Timesheet!$C$5:$C$204,$A24))</f>
        <v/>
      </c>
      <c r="G24" s="14" t="str">
        <f aca="false">IF($A24="","",COUNTIFS(Timesheet!$C$5:$C$204,$A24,Timesheet!$H$5:$H$204,"Job"))</f>
        <v/>
      </c>
    </row>
    <row r="25" customFormat="false" ht="15" hidden="false" customHeight="false" outlineLevel="0" collapsed="false">
      <c r="A25" s="7"/>
      <c r="B25" s="7"/>
      <c r="C25" s="7"/>
      <c r="D25" s="15" t="str">
        <f aca="false">IF($A25="","",SUMIFS(Timesheet!$J$5:$J$204,Timesheet!$C$5:$C$204,$A25))</f>
        <v/>
      </c>
      <c r="E25" s="24" t="str">
        <f aca="false">IF(OR($A25="",$C25=""),"",D25-C25)</f>
        <v/>
      </c>
      <c r="F25" s="16" t="str">
        <f aca="false">IF($A25="","",SUMIFS(Timesheet!$M$5:$M$204,Timesheet!$C$5:$C$204,$A25))</f>
        <v/>
      </c>
      <c r="G25" s="14" t="str">
        <f aca="false">IF($A25="","",COUNTIFS(Timesheet!$C$5:$C$204,$A25,Timesheet!$H$5:$H$204,"Job"))</f>
        <v/>
      </c>
    </row>
    <row r="26" customFormat="false" ht="15" hidden="false" customHeight="false" outlineLevel="0" collapsed="false">
      <c r="A26" s="7"/>
      <c r="B26" s="7"/>
      <c r="C26" s="7"/>
      <c r="D26" s="15" t="str">
        <f aca="false">IF($A26="","",SUMIFS(Timesheet!$J$5:$J$204,Timesheet!$C$5:$C$204,$A26))</f>
        <v/>
      </c>
      <c r="E26" s="24" t="str">
        <f aca="false">IF(OR($A26="",$C26=""),"",D26-C26)</f>
        <v/>
      </c>
      <c r="F26" s="16" t="str">
        <f aca="false">IF($A26="","",SUMIFS(Timesheet!$M$5:$M$204,Timesheet!$C$5:$C$204,$A26))</f>
        <v/>
      </c>
      <c r="G26" s="14" t="str">
        <f aca="false">IF($A26="","",COUNTIFS(Timesheet!$C$5:$C$204,$A26,Timesheet!$H$5:$H$204,"Job"))</f>
        <v/>
      </c>
    </row>
    <row r="27" customFormat="false" ht="15" hidden="false" customHeight="false" outlineLevel="0" collapsed="false">
      <c r="A27" s="7"/>
      <c r="B27" s="7"/>
      <c r="C27" s="7"/>
      <c r="D27" s="15" t="str">
        <f aca="false">IF($A27="","",SUMIFS(Timesheet!$J$5:$J$204,Timesheet!$C$5:$C$204,$A27))</f>
        <v/>
      </c>
      <c r="E27" s="24" t="str">
        <f aca="false">IF(OR($A27="",$C27=""),"",D27-C27)</f>
        <v/>
      </c>
      <c r="F27" s="16" t="str">
        <f aca="false">IF($A27="","",SUMIFS(Timesheet!$M$5:$M$204,Timesheet!$C$5:$C$204,$A27))</f>
        <v/>
      </c>
      <c r="G27" s="14" t="str">
        <f aca="false">IF($A27="","",COUNTIFS(Timesheet!$C$5:$C$204,$A27,Timesheet!$H$5:$H$204,"Job"))</f>
        <v/>
      </c>
    </row>
    <row r="28" customFormat="false" ht="15" hidden="false" customHeight="false" outlineLevel="0" collapsed="false">
      <c r="A28" s="7"/>
      <c r="B28" s="7"/>
      <c r="C28" s="7"/>
      <c r="D28" s="15" t="str">
        <f aca="false">IF($A28="","",SUMIFS(Timesheet!$J$5:$J$204,Timesheet!$C$5:$C$204,$A28))</f>
        <v/>
      </c>
      <c r="E28" s="24" t="str">
        <f aca="false">IF(OR($A28="",$C28=""),"",D28-C28)</f>
        <v/>
      </c>
      <c r="F28" s="16" t="str">
        <f aca="false">IF($A28="","",SUMIFS(Timesheet!$M$5:$M$204,Timesheet!$C$5:$C$204,$A28))</f>
        <v/>
      </c>
      <c r="G28" s="14" t="str">
        <f aca="false">IF($A28="","",COUNTIFS(Timesheet!$C$5:$C$204,$A28,Timesheet!$H$5:$H$204,"Job"))</f>
        <v/>
      </c>
    </row>
    <row r="29" customFormat="false" ht="15" hidden="false" customHeight="false" outlineLevel="0" collapsed="false">
      <c r="A29" s="17" t="s">
        <v>65</v>
      </c>
      <c r="B29" s="17" t="s">
        <v>66</v>
      </c>
      <c r="C29" s="17"/>
      <c r="D29" s="18" t="n">
        <f aca="false">SUM(Timesheet!$J$5:$J$204)-SUM(D5:D28)</f>
        <v>0</v>
      </c>
      <c r="E29" s="17"/>
      <c r="F29" s="19" t="n">
        <f aca="false">SUM(Timesheet!$M$5:$M$204)-SUM(F5:F28)</f>
        <v>0</v>
      </c>
      <c r="G29" s="17"/>
    </row>
    <row r="30" customFormat="false" ht="15" hidden="false" customHeight="false" outlineLevel="0" collapsed="false">
      <c r="A30" s="17" t="s">
        <v>50</v>
      </c>
      <c r="B30" s="17"/>
      <c r="C30" s="17"/>
      <c r="D30" s="18" t="n">
        <f aca="false">SUM(D5:D29)</f>
        <v>0</v>
      </c>
      <c r="E30" s="17"/>
      <c r="F30" s="19" t="n">
        <f aca="false">SUM(F5:F29)</f>
        <v>0</v>
      </c>
      <c r="G30" s="17"/>
    </row>
    <row r="32" customFormat="false" ht="15" hidden="false" customHeight="false" outlineLevel="0" collapsed="false">
      <c r="A32" s="21" t="s">
        <v>67</v>
      </c>
      <c r="B32" s="21" t="str">
        <f aca="false">IF(D29&lt;0.005,"Yes","No")</f>
        <v>Yes</v>
      </c>
    </row>
  </sheetData>
  <mergeCells count="1">
    <mergeCell ref="A2:G2"/>
  </mergeCells>
  <conditionalFormatting sqref="B32">
    <cfRule type="expression" priority="2" aboveAverage="0" equalAverage="0" bottom="0" percent="0" rank="0" text="" dxfId="1">
      <formula>LEFT(B32,3)="Yes"</formula>
    </cfRule>
    <cfRule type="expression" priority="3" aboveAverage="0" equalAverage="0" bottom="0" percent="0" rank="0" text="" dxfId="2">
      <formula>LEFT(B32,2)="No"</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8.55" hidden="false" customHeight="false" outlineLevel="0" collapsed="false">
      <c r="A1" s="1" t="s">
        <v>68</v>
      </c>
    </row>
    <row r="3" customFormat="false" ht="36" hidden="false" customHeight="true" outlineLevel="0" collapsed="false">
      <c r="A3" s="2" t="s">
        <v>69</v>
      </c>
    </row>
    <row r="4" customFormat="false" ht="19.5" hidden="false" customHeight="true" outlineLevel="0" collapsed="false">
      <c r="A4" s="3" t="s">
        <v>70</v>
      </c>
    </row>
    <row r="5" customFormat="false" ht="63.75" hidden="false" customHeight="true" outlineLevel="0" collapsed="false">
      <c r="A5" s="4" t="s">
        <v>71</v>
      </c>
    </row>
    <row r="6" customFormat="false" ht="79.5" hidden="false" customHeight="true" outlineLevel="0" collapsed="false">
      <c r="A6" s="4" t="s">
        <v>72</v>
      </c>
    </row>
    <row r="7" customFormat="false" ht="31.5" hidden="false" customHeight="true" outlineLevel="0" collapsed="false">
      <c r="A7" s="4" t="s">
        <v>73</v>
      </c>
    </row>
    <row r="8" customFormat="false" ht="19.5" hidden="false" customHeight="true" outlineLevel="0" collapsed="false">
      <c r="A8" s="3" t="s">
        <v>74</v>
      </c>
    </row>
    <row r="9" customFormat="false" ht="48" hidden="false" customHeight="true" outlineLevel="0" collapsed="false">
      <c r="A9" s="4" t="s">
        <v>75</v>
      </c>
    </row>
    <row r="10" customFormat="false" ht="48" hidden="false" customHeight="true" outlineLevel="0" collapsed="false">
      <c r="A10" s="4" t="s">
        <v>76</v>
      </c>
    </row>
    <row r="11" customFormat="false" ht="48" hidden="false" customHeight="true" outlineLevel="0" collapsed="false">
      <c r="A11" s="4" t="s">
        <v>77</v>
      </c>
    </row>
    <row r="12" customFormat="false" ht="15.75" hidden="false" customHeight="true" outlineLevel="0" collapsed="false">
      <c r="A12" s="4" t="s">
        <v>78</v>
      </c>
    </row>
    <row r="13" customFormat="false" ht="19.5" hidden="false" customHeight="true" outlineLevel="0" collapsed="false">
      <c r="A13" s="3" t="s">
        <v>79</v>
      </c>
    </row>
    <row r="14" customFormat="false" ht="63.75" hidden="false" customHeight="true" outlineLevel="0" collapsed="false">
      <c r="A14" s="4" t="s">
        <v>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000"/>
    <pageSetUpPr fitToPage="true"/>
  </sheetPr>
  <dimension ref="A1:S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16"/>
    <col collapsed="false" customWidth="true" hidden="false" outlineLevel="0" max="3" min="3" style="0" width="11"/>
    <col collapsed="false" customWidth="true" hidden="false" outlineLevel="0" max="5" min="4" style="0" width="9"/>
    <col collapsed="false" customWidth="true" hidden="false" outlineLevel="0" max="7" min="6" style="0" width="10"/>
    <col collapsed="false" customWidth="true" hidden="false" outlineLevel="0" max="9" min="8" style="0" width="12"/>
    <col collapsed="false" customWidth="true" hidden="false" outlineLevel="0" max="10" min="10" style="0" width="9"/>
    <col collapsed="false" customWidth="true" hidden="false" outlineLevel="0" max="11" min="11" style="0" width="10"/>
    <col collapsed="false" customWidth="true" hidden="false" outlineLevel="0" max="12" min="12" style="0" width="13"/>
    <col collapsed="false" customWidth="true" hidden="false" outlineLevel="0" max="13" min="13" style="0" width="12"/>
    <col collapsed="false" customWidth="true" hidden="false" outlineLevel="0" max="14" min="14" style="0" width="26"/>
    <col collapsed="false" customWidth="true" hidden="false" outlineLevel="0" max="15" min="15" style="0" width="30"/>
    <col collapsed="false" customWidth="true" hidden="false" outlineLevel="0" max="16" min="16" style="0" width="3"/>
    <col collapsed="false" customWidth="true" hidden="false" outlineLevel="0" max="17" min="17" style="0" width="16"/>
    <col collapsed="false" customWidth="true" hidden="false" outlineLevel="0" max="19" min="18" style="0" width="14"/>
  </cols>
  <sheetData>
    <row r="1" customFormat="false" ht="18.55" hidden="false" customHeight="false" outlineLevel="0" collapsed="false">
      <c r="A1" s="25" t="s">
        <v>81</v>
      </c>
    </row>
    <row r="2" customFormat="false" ht="48" hidden="false" customHeight="true" outlineLevel="0" collapsed="false">
      <c r="A2" s="26" t="s">
        <v>82</v>
      </c>
      <c r="B2" s="26"/>
      <c r="C2" s="26"/>
      <c r="D2" s="26"/>
      <c r="E2" s="26"/>
      <c r="F2" s="26"/>
      <c r="G2" s="26"/>
      <c r="H2" s="26"/>
      <c r="I2" s="26"/>
      <c r="J2" s="26"/>
      <c r="K2" s="26"/>
      <c r="L2" s="26"/>
      <c r="M2" s="26"/>
      <c r="N2" s="26"/>
      <c r="O2" s="26"/>
    </row>
    <row r="3" customFormat="false" ht="15" hidden="false" customHeight="false" outlineLevel="0" collapsed="false">
      <c r="Q3" s="21" t="s">
        <v>83</v>
      </c>
    </row>
    <row r="4" customFormat="false" ht="33.75" hidden="false" customHeight="true" outlineLevel="0" collapsed="false">
      <c r="A4" s="6" t="s">
        <v>30</v>
      </c>
      <c r="B4" s="6" t="s">
        <v>31</v>
      </c>
      <c r="C4" s="6" t="s">
        <v>32</v>
      </c>
      <c r="D4" s="6" t="s">
        <v>33</v>
      </c>
      <c r="E4" s="6" t="s">
        <v>34</v>
      </c>
      <c r="F4" s="6" t="s">
        <v>35</v>
      </c>
      <c r="G4" s="6" t="s">
        <v>36</v>
      </c>
      <c r="H4" s="6" t="s">
        <v>37</v>
      </c>
      <c r="I4" s="6" t="s">
        <v>38</v>
      </c>
      <c r="J4" s="6" t="s">
        <v>39</v>
      </c>
      <c r="K4" s="6" t="s">
        <v>40</v>
      </c>
      <c r="L4" s="6" t="s">
        <v>41</v>
      </c>
      <c r="M4" s="6" t="s">
        <v>42</v>
      </c>
      <c r="N4" s="6" t="s">
        <v>43</v>
      </c>
      <c r="O4" s="6" t="s">
        <v>27</v>
      </c>
      <c r="Q4" s="6" t="s">
        <v>24</v>
      </c>
      <c r="R4" s="6" t="s">
        <v>25</v>
      </c>
      <c r="S4" s="6" t="s">
        <v>26</v>
      </c>
    </row>
    <row r="5" customFormat="false" ht="15" hidden="false" customHeight="false" outlineLevel="0" collapsed="false">
      <c r="A5" s="9" t="n">
        <v>46314</v>
      </c>
      <c r="B5" s="27" t="s">
        <v>84</v>
      </c>
      <c r="C5" s="7" t="s">
        <v>85</v>
      </c>
      <c r="D5" s="10" t="n">
        <v>0.291666666666667</v>
      </c>
      <c r="E5" s="10" t="n">
        <v>0.645833333333333</v>
      </c>
      <c r="F5" s="7" t="n">
        <v>30</v>
      </c>
      <c r="G5" s="11" t="n">
        <f aca="false">IF(OR(D5="",E5=""),"",ROUND(MOD(E5-D5,1)*24-N(F5)/60,2))</f>
        <v>8</v>
      </c>
      <c r="H5" s="27" t="s">
        <v>86</v>
      </c>
      <c r="I5" s="7" t="s">
        <v>87</v>
      </c>
      <c r="J5" s="12" t="n">
        <f aca="false">IF(G5="",0,IF(H5="Job",G5,0))</f>
        <v>8</v>
      </c>
      <c r="K5" s="12" t="n">
        <f aca="false">IF(G5="",0,IF(H5="Non-job",G5,0))</f>
        <v>0</v>
      </c>
      <c r="L5" s="13" t="n">
        <f aca="false">IF(G5="",0,G5*IFERROR(VLOOKUP(B5,$Q$5:$S$24,3,FALSE()),0))</f>
        <v>496</v>
      </c>
      <c r="M5" s="13" t="n">
        <f aca="false">IF(H5="Job",L5,0)</f>
        <v>496</v>
      </c>
      <c r="N5" s="14" t="str">
        <f aca="false">IF(AND(B5="",G5=""),"",IF(B5="","Name missing",IF(COUNTIF($Q$5:$Q$24,B5)=0,"Name not on the crew list",IF(G5="","Start or finish missing",IF(H5="","Choose Job or Non-job",IF(AND(H5="Job",C5=""),"Job no. missing",IF(AND(H5="Job",COUNTIF('Sample by job'!$A$5:$A$24,C5)=0),"Job no. not on the job list",IF(I5="","Approver missing",""))))))))</f>
        <v/>
      </c>
      <c r="O5" s="7"/>
      <c r="Q5" s="7" t="s">
        <v>84</v>
      </c>
      <c r="R5" s="7" t="s">
        <v>88</v>
      </c>
      <c r="S5" s="8" t="n">
        <v>62</v>
      </c>
    </row>
    <row r="6" customFormat="false" ht="15" hidden="false" customHeight="false" outlineLevel="0" collapsed="false">
      <c r="A6" s="9" t="n">
        <v>46314</v>
      </c>
      <c r="B6" s="27" t="s">
        <v>89</v>
      </c>
      <c r="C6" s="7" t="s">
        <v>90</v>
      </c>
      <c r="D6" s="10" t="n">
        <v>0.291666666666667</v>
      </c>
      <c r="E6" s="10" t="n">
        <v>0.645833333333333</v>
      </c>
      <c r="F6" s="7" t="n">
        <v>30</v>
      </c>
      <c r="G6" s="11" t="n">
        <f aca="false">IF(OR(D6="",E6=""),"",ROUND(MOD(E6-D6,1)*24-N(F6)/60,2))</f>
        <v>8</v>
      </c>
      <c r="H6" s="27" t="s">
        <v>86</v>
      </c>
      <c r="I6" s="7" t="s">
        <v>87</v>
      </c>
      <c r="J6" s="12" t="n">
        <f aca="false">IF(G6="",0,IF(H6="Job",G6,0))</f>
        <v>8</v>
      </c>
      <c r="K6" s="12" t="n">
        <f aca="false">IF(G6="",0,IF(H6="Non-job",G6,0))</f>
        <v>0</v>
      </c>
      <c r="L6" s="13" t="n">
        <f aca="false">IF(G6="",0,G6*IFERROR(VLOOKUP(B6,$Q$5:$S$24,3,FALSE()),0))</f>
        <v>464</v>
      </c>
      <c r="M6" s="13" t="n">
        <f aca="false">IF(H6="Job",L6,0)</f>
        <v>464</v>
      </c>
      <c r="N6" s="14" t="str">
        <f aca="false">IF(AND(B6="",G6=""),"",IF(B6="","Name missing",IF(COUNTIF($Q$5:$Q$24,B6)=0,"Name not on the crew list",IF(G6="","Start or finish missing",IF(H6="","Choose Job or Non-job",IF(AND(H6="Job",C6=""),"Job no. missing",IF(AND(H6="Job",COUNTIF('Sample by job'!$A$5:$A$24,C6)=0),"Job no. not on the job list",IF(I6="","Approver missing",""))))))))</f>
        <v/>
      </c>
      <c r="O6" s="7"/>
      <c r="Q6" s="7" t="s">
        <v>89</v>
      </c>
      <c r="R6" s="7" t="s">
        <v>91</v>
      </c>
      <c r="S6" s="8" t="n">
        <v>58</v>
      </c>
    </row>
    <row r="7" customFormat="false" ht="15" hidden="false" customHeight="false" outlineLevel="0" collapsed="false">
      <c r="A7" s="9" t="n">
        <v>46314</v>
      </c>
      <c r="B7" s="27" t="s">
        <v>92</v>
      </c>
      <c r="C7" s="7" t="s">
        <v>85</v>
      </c>
      <c r="D7" s="10" t="n">
        <v>0.291666666666667</v>
      </c>
      <c r="E7" s="10" t="n">
        <v>0.645833333333333</v>
      </c>
      <c r="F7" s="7" t="n">
        <v>30</v>
      </c>
      <c r="G7" s="11" t="n">
        <f aca="false">IF(OR(D7="",E7=""),"",ROUND(MOD(E7-D7,1)*24-N(F7)/60,2))</f>
        <v>8</v>
      </c>
      <c r="H7" s="27" t="s">
        <v>86</v>
      </c>
      <c r="I7" s="7" t="s">
        <v>87</v>
      </c>
      <c r="J7" s="12" t="n">
        <f aca="false">IF(G7="",0,IF(H7="Job",G7,0))</f>
        <v>8</v>
      </c>
      <c r="K7" s="12" t="n">
        <f aca="false">IF(G7="",0,IF(H7="Non-job",G7,0))</f>
        <v>0</v>
      </c>
      <c r="L7" s="13" t="n">
        <f aca="false">IF(G7="",0,G7*IFERROR(VLOOKUP(B7,$Q$5:$S$24,3,FALSE()),0))</f>
        <v>352</v>
      </c>
      <c r="M7" s="13" t="n">
        <f aca="false">IF(H7="Job",L7,0)</f>
        <v>352</v>
      </c>
      <c r="N7" s="14" t="str">
        <f aca="false">IF(AND(B7="",G7=""),"",IF(B7="","Name missing",IF(COUNTIF($Q$5:$Q$24,B7)=0,"Name not on the crew list",IF(G7="","Start or finish missing",IF(H7="","Choose Job or Non-job",IF(AND(H7="Job",C7=""),"Job no. missing",IF(AND(H7="Job",COUNTIF('Sample by job'!$A$5:$A$24,C7)=0),"Job no. not on the job list",IF(I7="","Approver missing",""))))))))</f>
        <v/>
      </c>
      <c r="O7" s="7"/>
      <c r="Q7" s="7" t="s">
        <v>92</v>
      </c>
      <c r="R7" s="7" t="s">
        <v>93</v>
      </c>
      <c r="S7" s="8" t="n">
        <v>44</v>
      </c>
    </row>
    <row r="8" customFormat="false" ht="15" hidden="false" customHeight="false" outlineLevel="0" collapsed="false">
      <c r="A8" s="9" t="n">
        <v>46314</v>
      </c>
      <c r="B8" s="27" t="s">
        <v>94</v>
      </c>
      <c r="C8" s="7" t="s">
        <v>90</v>
      </c>
      <c r="D8" s="10" t="n">
        <v>0.291666666666667</v>
      </c>
      <c r="E8" s="10" t="n">
        <v>0.645833333333333</v>
      </c>
      <c r="F8" s="7" t="n">
        <v>30</v>
      </c>
      <c r="G8" s="11" t="n">
        <f aca="false">IF(OR(D8="",E8=""),"",ROUND(MOD(E8-D8,1)*24-N(F8)/60,2))</f>
        <v>8</v>
      </c>
      <c r="H8" s="27" t="s">
        <v>86</v>
      </c>
      <c r="I8" s="7" t="s">
        <v>87</v>
      </c>
      <c r="J8" s="12" t="n">
        <f aca="false">IF(G8="",0,IF(H8="Job",G8,0))</f>
        <v>8</v>
      </c>
      <c r="K8" s="12" t="n">
        <f aca="false">IF(G8="",0,IF(H8="Non-job",G8,0))</f>
        <v>0</v>
      </c>
      <c r="L8" s="13" t="n">
        <f aca="false">IF(G8="",0,G8*IFERROR(VLOOKUP(B8,$Q$5:$S$24,3,FALSE()),0))</f>
        <v>256</v>
      </c>
      <c r="M8" s="13" t="n">
        <f aca="false">IF(H8="Job",L8,0)</f>
        <v>256</v>
      </c>
      <c r="N8" s="14" t="str">
        <f aca="false">IF(AND(B8="",G8=""),"",IF(B8="","Name missing",IF(COUNTIF($Q$5:$Q$24,B8)=0,"Name not on the crew list",IF(G8="","Start or finish missing",IF(H8="","Choose Job or Non-job",IF(AND(H8="Job",C8=""),"Job no. missing",IF(AND(H8="Job",COUNTIF('Sample by job'!$A$5:$A$24,C8)=0),"Job no. not on the job list",IF(I8="","Approver missing",""))))))))</f>
        <v/>
      </c>
      <c r="O8" s="7"/>
      <c r="Q8" s="7" t="s">
        <v>94</v>
      </c>
      <c r="R8" s="7" t="s">
        <v>95</v>
      </c>
      <c r="S8" s="8" t="n">
        <v>32</v>
      </c>
    </row>
    <row r="9" customFormat="false" ht="15" hidden="false" customHeight="false" outlineLevel="0" collapsed="false">
      <c r="A9" s="9" t="n">
        <v>46315</v>
      </c>
      <c r="B9" s="27" t="s">
        <v>84</v>
      </c>
      <c r="C9" s="7" t="s">
        <v>85</v>
      </c>
      <c r="D9" s="10" t="n">
        <v>0.291666666666667</v>
      </c>
      <c r="E9" s="10" t="n">
        <v>0.645833333333333</v>
      </c>
      <c r="F9" s="7" t="n">
        <v>30</v>
      </c>
      <c r="G9" s="11" t="n">
        <f aca="false">IF(OR(D9="",E9=""),"",ROUND(MOD(E9-D9,1)*24-N(F9)/60,2))</f>
        <v>8</v>
      </c>
      <c r="H9" s="27" t="s">
        <v>86</v>
      </c>
      <c r="I9" s="7" t="s">
        <v>87</v>
      </c>
      <c r="J9" s="12" t="n">
        <f aca="false">IF(G9="",0,IF(H9="Job",G9,0))</f>
        <v>8</v>
      </c>
      <c r="K9" s="12" t="n">
        <f aca="false">IF(G9="",0,IF(H9="Non-job",G9,0))</f>
        <v>0</v>
      </c>
      <c r="L9" s="13" t="n">
        <f aca="false">IF(G9="",0,G9*IFERROR(VLOOKUP(B9,$Q$5:$S$24,3,FALSE()),0))</f>
        <v>496</v>
      </c>
      <c r="M9" s="13" t="n">
        <f aca="false">IF(H9="Job",L9,0)</f>
        <v>496</v>
      </c>
      <c r="N9" s="14" t="str">
        <f aca="false">IF(AND(B9="",G9=""),"",IF(B9="","Name missing",IF(COUNTIF($Q$5:$Q$24,B9)=0,"Name not on the crew list",IF(G9="","Start or finish missing",IF(H9="","Choose Job or Non-job",IF(AND(H9="Job",C9=""),"Job no. missing",IF(AND(H9="Job",COUNTIF('Sample by job'!$A$5:$A$24,C9)=0),"Job no. not on the job list",IF(I9="","Approver missing",""))))))))</f>
        <v/>
      </c>
      <c r="O9" s="7"/>
      <c r="Q9" s="7"/>
      <c r="R9" s="7"/>
      <c r="S9" s="7"/>
    </row>
    <row r="10" customFormat="false" ht="15" hidden="false" customHeight="false" outlineLevel="0" collapsed="false">
      <c r="A10" s="9" t="n">
        <v>46315</v>
      </c>
      <c r="B10" s="27" t="s">
        <v>89</v>
      </c>
      <c r="C10" s="7" t="s">
        <v>90</v>
      </c>
      <c r="D10" s="10" t="n">
        <v>0.291666666666667</v>
      </c>
      <c r="E10" s="10" t="n">
        <v>0.625</v>
      </c>
      <c r="F10" s="7" t="n">
        <v>30</v>
      </c>
      <c r="G10" s="11" t="n">
        <f aca="false">IF(OR(D10="",E10=""),"",ROUND(MOD(E10-D10,1)*24-N(F10)/60,2))</f>
        <v>7.5</v>
      </c>
      <c r="H10" s="27" t="s">
        <v>86</v>
      </c>
      <c r="I10" s="7" t="s">
        <v>87</v>
      </c>
      <c r="J10" s="12" t="n">
        <f aca="false">IF(G10="",0,IF(H10="Job",G10,0))</f>
        <v>7.5</v>
      </c>
      <c r="K10" s="12" t="n">
        <f aca="false">IF(G10="",0,IF(H10="Non-job",G10,0))</f>
        <v>0</v>
      </c>
      <c r="L10" s="13" t="n">
        <f aca="false">IF(G10="",0,G10*IFERROR(VLOOKUP(B10,$Q$5:$S$24,3,FALSE()),0))</f>
        <v>435</v>
      </c>
      <c r="M10" s="13" t="n">
        <f aca="false">IF(H10="Job",L10,0)</f>
        <v>435</v>
      </c>
      <c r="N10" s="14" t="str">
        <f aca="false">IF(AND(B10="",G10=""),"",IF(B10="","Name missing",IF(COUNTIF($Q$5:$Q$24,B10)=0,"Name not on the crew list",IF(G10="","Start or finish missing",IF(H10="","Choose Job or Non-job",IF(AND(H10="Job",C10=""),"Job no. missing",IF(AND(H10="Job",COUNTIF('Sample by job'!$A$5:$A$24,C10)=0),"Job no. not on the job list",IF(I10="","Approver missing",""))))))))</f>
        <v/>
      </c>
      <c r="O10" s="7"/>
      <c r="Q10" s="7"/>
      <c r="R10" s="7"/>
      <c r="S10" s="7"/>
    </row>
    <row r="11" customFormat="false" ht="15" hidden="false" customHeight="false" outlineLevel="0" collapsed="false">
      <c r="A11" s="9" t="n">
        <v>46315</v>
      </c>
      <c r="B11" s="27" t="s">
        <v>92</v>
      </c>
      <c r="C11" s="7" t="s">
        <v>85</v>
      </c>
      <c r="D11" s="10" t="n">
        <v>0.291666666666667</v>
      </c>
      <c r="E11" s="10" t="n">
        <v>0.645833333333333</v>
      </c>
      <c r="F11" s="7" t="n">
        <v>30</v>
      </c>
      <c r="G11" s="11" t="n">
        <f aca="false">IF(OR(D11="",E11=""),"",ROUND(MOD(E11-D11,1)*24-N(F11)/60,2))</f>
        <v>8</v>
      </c>
      <c r="H11" s="27" t="s">
        <v>86</v>
      </c>
      <c r="I11" s="7" t="s">
        <v>87</v>
      </c>
      <c r="J11" s="12" t="n">
        <f aca="false">IF(G11="",0,IF(H11="Job",G11,0))</f>
        <v>8</v>
      </c>
      <c r="K11" s="12" t="n">
        <f aca="false">IF(G11="",0,IF(H11="Non-job",G11,0))</f>
        <v>0</v>
      </c>
      <c r="L11" s="13" t="n">
        <f aca="false">IF(G11="",0,G11*IFERROR(VLOOKUP(B11,$Q$5:$S$24,3,FALSE()),0))</f>
        <v>352</v>
      </c>
      <c r="M11" s="13" t="n">
        <f aca="false">IF(H11="Job",L11,0)</f>
        <v>352</v>
      </c>
      <c r="N11" s="14" t="str">
        <f aca="false">IF(AND(B11="",G11=""),"",IF(B11="","Name missing",IF(COUNTIF($Q$5:$Q$24,B11)=0,"Name not on the crew list",IF(G11="","Start or finish missing",IF(H11="","Choose Job or Non-job",IF(AND(H11="Job",C11=""),"Job no. missing",IF(AND(H11="Job",COUNTIF('Sample by job'!$A$5:$A$24,C11)=0),"Job no. not on the job list",IF(I11="","Approver missing",""))))))))</f>
        <v/>
      </c>
      <c r="O11" s="7"/>
      <c r="Q11" s="7"/>
      <c r="R11" s="7"/>
      <c r="S11" s="7"/>
    </row>
    <row r="12" customFormat="false" ht="15" hidden="false" customHeight="false" outlineLevel="0" collapsed="false">
      <c r="A12" s="9" t="n">
        <v>46315</v>
      </c>
      <c r="B12" s="27" t="s">
        <v>94</v>
      </c>
      <c r="C12" s="7" t="s">
        <v>90</v>
      </c>
      <c r="D12" s="10" t="n">
        <v>0.291666666666667</v>
      </c>
      <c r="E12" s="10" t="n">
        <v>0.645833333333333</v>
      </c>
      <c r="F12" s="7" t="n">
        <v>30</v>
      </c>
      <c r="G12" s="11" t="n">
        <f aca="false">IF(OR(D12="",E12=""),"",ROUND(MOD(E12-D12,1)*24-N(F12)/60,2))</f>
        <v>8</v>
      </c>
      <c r="H12" s="27" t="s">
        <v>86</v>
      </c>
      <c r="I12" s="7" t="s">
        <v>87</v>
      </c>
      <c r="J12" s="12" t="n">
        <f aca="false">IF(G12="",0,IF(H12="Job",G12,0))</f>
        <v>8</v>
      </c>
      <c r="K12" s="12" t="n">
        <f aca="false">IF(G12="",0,IF(H12="Non-job",G12,0))</f>
        <v>0</v>
      </c>
      <c r="L12" s="13" t="n">
        <f aca="false">IF(G12="",0,G12*IFERROR(VLOOKUP(B12,$Q$5:$S$24,3,FALSE()),0))</f>
        <v>256</v>
      </c>
      <c r="M12" s="13" t="n">
        <f aca="false">IF(H12="Job",L12,0)</f>
        <v>256</v>
      </c>
      <c r="N12" s="14" t="str">
        <f aca="false">IF(AND(B12="",G12=""),"",IF(B12="","Name missing",IF(COUNTIF($Q$5:$Q$24,B12)=0,"Name not on the crew list",IF(G12="","Start or finish missing",IF(H12="","Choose Job or Non-job",IF(AND(H12="Job",C12=""),"Job no. missing",IF(AND(H12="Job",COUNTIF('Sample by job'!$A$5:$A$24,C12)=0),"Job no. not on the job list",IF(I12="","Approver missing",""))))))))</f>
        <v/>
      </c>
      <c r="O12" s="7"/>
      <c r="Q12" s="7"/>
      <c r="R12" s="7"/>
      <c r="S12" s="7"/>
    </row>
    <row r="13" customFormat="false" ht="15" hidden="false" customHeight="false" outlineLevel="0" collapsed="false">
      <c r="A13" s="9" t="n">
        <v>46316</v>
      </c>
      <c r="B13" s="27" t="s">
        <v>84</v>
      </c>
      <c r="C13" s="7" t="s">
        <v>85</v>
      </c>
      <c r="D13" s="10" t="n">
        <v>0.291666666666667</v>
      </c>
      <c r="E13" s="10" t="n">
        <v>0.645833333333333</v>
      </c>
      <c r="F13" s="7" t="n">
        <v>30</v>
      </c>
      <c r="G13" s="11" t="n">
        <f aca="false">IF(OR(D13="",E13=""),"",ROUND(MOD(E13-D13,1)*24-N(F13)/60,2))</f>
        <v>8</v>
      </c>
      <c r="H13" s="27" t="s">
        <v>86</v>
      </c>
      <c r="I13" s="7" t="s">
        <v>87</v>
      </c>
      <c r="J13" s="12" t="n">
        <f aca="false">IF(G13="",0,IF(H13="Job",G13,0))</f>
        <v>8</v>
      </c>
      <c r="K13" s="12" t="n">
        <f aca="false">IF(G13="",0,IF(H13="Non-job",G13,0))</f>
        <v>0</v>
      </c>
      <c r="L13" s="13" t="n">
        <f aca="false">IF(G13="",0,G13*IFERROR(VLOOKUP(B13,$Q$5:$S$24,3,FALSE()),0))</f>
        <v>496</v>
      </c>
      <c r="M13" s="13" t="n">
        <f aca="false">IF(H13="Job",L13,0)</f>
        <v>496</v>
      </c>
      <c r="N13" s="14" t="str">
        <f aca="false">IF(AND(B13="",G13=""),"",IF(B13="","Name missing",IF(COUNTIF($Q$5:$Q$24,B13)=0,"Name not on the crew list",IF(G13="","Start or finish missing",IF(H13="","Choose Job or Non-job",IF(AND(H13="Job",C13=""),"Job no. missing",IF(AND(H13="Job",COUNTIF('Sample by job'!$A$5:$A$24,C13)=0),"Job no. not on the job list",IF(I13="","Approver missing",""))))))))</f>
        <v/>
      </c>
      <c r="O13" s="7"/>
      <c r="Q13" s="7"/>
      <c r="R13" s="7"/>
      <c r="S13" s="7"/>
    </row>
    <row r="14" customFormat="false" ht="15" hidden="false" customHeight="false" outlineLevel="0" collapsed="false">
      <c r="A14" s="9" t="n">
        <v>46316</v>
      </c>
      <c r="B14" s="27" t="s">
        <v>89</v>
      </c>
      <c r="C14" s="7" t="s">
        <v>90</v>
      </c>
      <c r="D14" s="10" t="n">
        <v>0.291666666666667</v>
      </c>
      <c r="E14" s="10" t="n">
        <v>0.645833333333333</v>
      </c>
      <c r="F14" s="7" t="n">
        <v>30</v>
      </c>
      <c r="G14" s="11" t="n">
        <f aca="false">IF(OR(D14="",E14=""),"",ROUND(MOD(E14-D14,1)*24-N(F14)/60,2))</f>
        <v>8</v>
      </c>
      <c r="H14" s="27" t="s">
        <v>86</v>
      </c>
      <c r="I14" s="7" t="s">
        <v>87</v>
      </c>
      <c r="J14" s="12" t="n">
        <f aca="false">IF(G14="",0,IF(H14="Job",G14,0))</f>
        <v>8</v>
      </c>
      <c r="K14" s="12" t="n">
        <f aca="false">IF(G14="",0,IF(H14="Non-job",G14,0))</f>
        <v>0</v>
      </c>
      <c r="L14" s="13" t="n">
        <f aca="false">IF(G14="",0,G14*IFERROR(VLOOKUP(B14,$Q$5:$S$24,3,FALSE()),0))</f>
        <v>464</v>
      </c>
      <c r="M14" s="13" t="n">
        <f aca="false">IF(H14="Job",L14,0)</f>
        <v>464</v>
      </c>
      <c r="N14" s="14" t="str">
        <f aca="false">IF(AND(B14="",G14=""),"",IF(B14="","Name missing",IF(COUNTIF($Q$5:$Q$24,B14)=0,"Name not on the crew list",IF(G14="","Start or finish missing",IF(H14="","Choose Job or Non-job",IF(AND(H14="Job",C14=""),"Job no. missing",IF(AND(H14="Job",COUNTIF('Sample by job'!$A$5:$A$24,C14)=0),"Job no. not on the job list",IF(I14="","Approver missing",""))))))))</f>
        <v/>
      </c>
      <c r="O14" s="7"/>
      <c r="Q14" s="7"/>
      <c r="R14" s="7"/>
      <c r="S14" s="7"/>
    </row>
    <row r="15" customFormat="false" ht="15" hidden="false" customHeight="false" outlineLevel="0" collapsed="false">
      <c r="A15" s="9" t="n">
        <v>46316</v>
      </c>
      <c r="B15" s="27" t="s">
        <v>92</v>
      </c>
      <c r="C15" s="7" t="s">
        <v>85</v>
      </c>
      <c r="D15" s="10" t="n">
        <v>0.291666666666667</v>
      </c>
      <c r="E15" s="10" t="n">
        <v>0.645833333333333</v>
      </c>
      <c r="F15" s="7" t="n">
        <v>30</v>
      </c>
      <c r="G15" s="11" t="n">
        <f aca="false">IF(OR(D15="",E15=""),"",ROUND(MOD(E15-D15,1)*24-N(F15)/60,2))</f>
        <v>8</v>
      </c>
      <c r="H15" s="27" t="s">
        <v>86</v>
      </c>
      <c r="I15" s="7" t="s">
        <v>87</v>
      </c>
      <c r="J15" s="12" t="n">
        <f aca="false">IF(G15="",0,IF(H15="Job",G15,0))</f>
        <v>8</v>
      </c>
      <c r="K15" s="12" t="n">
        <f aca="false">IF(G15="",0,IF(H15="Non-job",G15,0))</f>
        <v>0</v>
      </c>
      <c r="L15" s="13" t="n">
        <f aca="false">IF(G15="",0,G15*IFERROR(VLOOKUP(B15,$Q$5:$S$24,3,FALSE()),0))</f>
        <v>352</v>
      </c>
      <c r="M15" s="13" t="n">
        <f aca="false">IF(H15="Job",L15,0)</f>
        <v>352</v>
      </c>
      <c r="N15" s="14" t="str">
        <f aca="false">IF(AND(B15="",G15=""),"",IF(B15="","Name missing",IF(COUNTIF($Q$5:$Q$24,B15)=0,"Name not on the crew list",IF(G15="","Start or finish missing",IF(H15="","Choose Job or Non-job",IF(AND(H15="Job",C15=""),"Job no. missing",IF(AND(H15="Job",COUNTIF('Sample by job'!$A$5:$A$24,C15)=0),"Job no. not on the job list",IF(I15="","Approver missing",""))))))))</f>
        <v/>
      </c>
      <c r="O15" s="7"/>
      <c r="Q15" s="7"/>
      <c r="R15" s="7"/>
      <c r="S15" s="7"/>
    </row>
    <row r="16" customFormat="false" ht="15" hidden="false" customHeight="false" outlineLevel="0" collapsed="false">
      <c r="A16" s="9" t="n">
        <v>46316</v>
      </c>
      <c r="B16" s="27" t="s">
        <v>94</v>
      </c>
      <c r="C16" s="7" t="s">
        <v>90</v>
      </c>
      <c r="D16" s="10" t="n">
        <v>0.291666666666667</v>
      </c>
      <c r="E16" s="10" t="n">
        <v>0.645833333333333</v>
      </c>
      <c r="F16" s="7" t="n">
        <v>30</v>
      </c>
      <c r="G16" s="11" t="n">
        <f aca="false">IF(OR(D16="",E16=""),"",ROUND(MOD(E16-D16,1)*24-N(F16)/60,2))</f>
        <v>8</v>
      </c>
      <c r="H16" s="27" t="s">
        <v>86</v>
      </c>
      <c r="I16" s="7" t="s">
        <v>87</v>
      </c>
      <c r="J16" s="12" t="n">
        <f aca="false">IF(G16="",0,IF(H16="Job",G16,0))</f>
        <v>8</v>
      </c>
      <c r="K16" s="12" t="n">
        <f aca="false">IF(G16="",0,IF(H16="Non-job",G16,0))</f>
        <v>0</v>
      </c>
      <c r="L16" s="13" t="n">
        <f aca="false">IF(G16="",0,G16*IFERROR(VLOOKUP(B16,$Q$5:$S$24,3,FALSE()),0))</f>
        <v>256</v>
      </c>
      <c r="M16" s="13" t="n">
        <f aca="false">IF(H16="Job",L16,0)</f>
        <v>256</v>
      </c>
      <c r="N16" s="14" t="str">
        <f aca="false">IF(AND(B16="",G16=""),"",IF(B16="","Name missing",IF(COUNTIF($Q$5:$Q$24,B16)=0,"Name not on the crew list",IF(G16="","Start or finish missing",IF(H16="","Choose Job or Non-job",IF(AND(H16="Job",C16=""),"Job no. missing",IF(AND(H16="Job",COUNTIF('Sample by job'!$A$5:$A$24,C16)=0),"Job no. not on the job list",IF(I16="","Approver missing",""))))))))</f>
        <v/>
      </c>
      <c r="O16" s="7"/>
      <c r="Q16" s="7"/>
      <c r="R16" s="7"/>
      <c r="S16" s="7"/>
    </row>
    <row r="17" customFormat="false" ht="15" hidden="false" customHeight="false" outlineLevel="0" collapsed="false">
      <c r="A17" s="9" t="n">
        <v>46317</v>
      </c>
      <c r="B17" s="27" t="s">
        <v>84</v>
      </c>
      <c r="C17" s="7" t="s">
        <v>85</v>
      </c>
      <c r="D17" s="10" t="n">
        <v>0.291666666666667</v>
      </c>
      <c r="E17" s="10" t="n">
        <v>0.645833333333333</v>
      </c>
      <c r="F17" s="7" t="n">
        <v>30</v>
      </c>
      <c r="G17" s="11" t="n">
        <f aca="false">IF(OR(D17="",E17=""),"",ROUND(MOD(E17-D17,1)*24-N(F17)/60,2))</f>
        <v>8</v>
      </c>
      <c r="H17" s="27" t="s">
        <v>86</v>
      </c>
      <c r="I17" s="7" t="s">
        <v>87</v>
      </c>
      <c r="J17" s="12" t="n">
        <f aca="false">IF(G17="",0,IF(H17="Job",G17,0))</f>
        <v>8</v>
      </c>
      <c r="K17" s="12" t="n">
        <f aca="false">IF(G17="",0,IF(H17="Non-job",G17,0))</f>
        <v>0</v>
      </c>
      <c r="L17" s="13" t="n">
        <f aca="false">IF(G17="",0,G17*IFERROR(VLOOKUP(B17,$Q$5:$S$24,3,FALSE()),0))</f>
        <v>496</v>
      </c>
      <c r="M17" s="13" t="n">
        <f aca="false">IF(H17="Job",L17,0)</f>
        <v>496</v>
      </c>
      <c r="N17" s="14" t="str">
        <f aca="false">IF(AND(B17="",G17=""),"",IF(B17="","Name missing",IF(COUNTIF($Q$5:$Q$24,B17)=0,"Name not on the crew list",IF(G17="","Start or finish missing",IF(H17="","Choose Job or Non-job",IF(AND(H17="Job",C17=""),"Job no. missing",IF(AND(H17="Job",COUNTIF('Sample by job'!$A$5:$A$24,C17)=0),"Job no. not on the job list",IF(I17="","Approver missing",""))))))))</f>
        <v/>
      </c>
      <c r="O17" s="7"/>
      <c r="Q17" s="7"/>
      <c r="R17" s="7"/>
      <c r="S17" s="7"/>
    </row>
    <row r="18" customFormat="false" ht="15" hidden="false" customHeight="false" outlineLevel="0" collapsed="false">
      <c r="A18" s="9" t="n">
        <v>46317</v>
      </c>
      <c r="B18" s="27" t="s">
        <v>89</v>
      </c>
      <c r="C18" s="7" t="s">
        <v>90</v>
      </c>
      <c r="D18" s="10" t="n">
        <v>0.291666666666667</v>
      </c>
      <c r="E18" s="10" t="n">
        <v>0.645833333333333</v>
      </c>
      <c r="F18" s="7" t="n">
        <v>30</v>
      </c>
      <c r="G18" s="11" t="n">
        <f aca="false">IF(OR(D18="",E18=""),"",ROUND(MOD(E18-D18,1)*24-N(F18)/60,2))</f>
        <v>8</v>
      </c>
      <c r="H18" s="27" t="s">
        <v>86</v>
      </c>
      <c r="I18" s="7" t="s">
        <v>87</v>
      </c>
      <c r="J18" s="12" t="n">
        <f aca="false">IF(G18="",0,IF(H18="Job",G18,0))</f>
        <v>8</v>
      </c>
      <c r="K18" s="12" t="n">
        <f aca="false">IF(G18="",0,IF(H18="Non-job",G18,0))</f>
        <v>0</v>
      </c>
      <c r="L18" s="13" t="n">
        <f aca="false">IF(G18="",0,G18*IFERROR(VLOOKUP(B18,$Q$5:$S$24,3,FALSE()),0))</f>
        <v>464</v>
      </c>
      <c r="M18" s="13" t="n">
        <f aca="false">IF(H18="Job",L18,0)</f>
        <v>464</v>
      </c>
      <c r="N18" s="14" t="str">
        <f aca="false">IF(AND(B18="",G18=""),"",IF(B18="","Name missing",IF(COUNTIF($Q$5:$Q$24,B18)=0,"Name not on the crew list",IF(G18="","Start or finish missing",IF(H18="","Choose Job or Non-job",IF(AND(H18="Job",C18=""),"Job no. missing",IF(AND(H18="Job",COUNTIF('Sample by job'!$A$5:$A$24,C18)=0),"Job no. not on the job list",IF(I18="","Approver missing",""))))))))</f>
        <v/>
      </c>
      <c r="O18" s="7"/>
      <c r="Q18" s="7"/>
      <c r="R18" s="7"/>
      <c r="S18" s="7"/>
    </row>
    <row r="19" customFormat="false" ht="15" hidden="false" customHeight="false" outlineLevel="0" collapsed="false">
      <c r="A19" s="9" t="n">
        <v>46317</v>
      </c>
      <c r="B19" s="27" t="s">
        <v>92</v>
      </c>
      <c r="C19" s="7"/>
      <c r="D19" s="10" t="n">
        <v>0.291666666666667</v>
      </c>
      <c r="E19" s="10" t="n">
        <v>0.458333333333333</v>
      </c>
      <c r="F19" s="7" t="n">
        <v>0</v>
      </c>
      <c r="G19" s="11" t="n">
        <f aca="false">IF(OR(D19="",E19=""),"",ROUND(MOD(E19-D19,1)*24-N(F19)/60,2))</f>
        <v>4</v>
      </c>
      <c r="H19" s="27" t="s">
        <v>96</v>
      </c>
      <c r="I19" s="7" t="s">
        <v>87</v>
      </c>
      <c r="J19" s="12" t="n">
        <f aca="false">IF(G19="",0,IF(H19="Job",G19,0))</f>
        <v>0</v>
      </c>
      <c r="K19" s="12" t="n">
        <f aca="false">IF(G19="",0,IF(H19="Non-job",G19,0))</f>
        <v>4</v>
      </c>
      <c r="L19" s="13" t="n">
        <f aca="false">IF(G19="",0,G19*IFERROR(VLOOKUP(B19,$Q$5:$S$24,3,FALSE()),0))</f>
        <v>176</v>
      </c>
      <c r="M19" s="13" t="n">
        <f aca="false">IF(H19="Job",L19,0)</f>
        <v>0</v>
      </c>
      <c r="N19" s="14" t="str">
        <f aca="false">IF(AND(B19="",G19=""),"",IF(B19="","Name missing",IF(COUNTIF($Q$5:$Q$24,B19)=0,"Name not on the crew list",IF(G19="","Start or finish missing",IF(H19="","Choose Job or Non-job",IF(AND(H19="Job",C19=""),"Job no. missing",IF(AND(H19="Job",COUNTIF('Sample by job'!$A$5:$A$24,C19)=0),"Job no. not on the job list",IF(I19="","Approver missing",""))))))))</f>
        <v/>
      </c>
      <c r="O19" s="7" t="s">
        <v>97</v>
      </c>
      <c r="Q19" s="7"/>
      <c r="R19" s="7"/>
      <c r="S19" s="7"/>
    </row>
    <row r="20" customFormat="false" ht="15" hidden="false" customHeight="false" outlineLevel="0" collapsed="false">
      <c r="A20" s="9" t="n">
        <v>46317</v>
      </c>
      <c r="B20" s="27" t="s">
        <v>94</v>
      </c>
      <c r="C20" s="7" t="s">
        <v>90</v>
      </c>
      <c r="D20" s="10" t="n">
        <v>0.291666666666667</v>
      </c>
      <c r="E20" s="10" t="n">
        <v>0.645833333333333</v>
      </c>
      <c r="F20" s="7" t="n">
        <v>30</v>
      </c>
      <c r="G20" s="11" t="n">
        <f aca="false">IF(OR(D20="",E20=""),"",ROUND(MOD(E20-D20,1)*24-N(F20)/60,2))</f>
        <v>8</v>
      </c>
      <c r="H20" s="27" t="s">
        <v>86</v>
      </c>
      <c r="I20" s="7" t="s">
        <v>87</v>
      </c>
      <c r="J20" s="12" t="n">
        <f aca="false">IF(G20="",0,IF(H20="Job",G20,0))</f>
        <v>8</v>
      </c>
      <c r="K20" s="12" t="n">
        <f aca="false">IF(G20="",0,IF(H20="Non-job",G20,0))</f>
        <v>0</v>
      </c>
      <c r="L20" s="13" t="n">
        <f aca="false">IF(G20="",0,G20*IFERROR(VLOOKUP(B20,$Q$5:$S$24,3,FALSE()),0))</f>
        <v>256</v>
      </c>
      <c r="M20" s="13" t="n">
        <f aca="false">IF(H20="Job",L20,0)</f>
        <v>256</v>
      </c>
      <c r="N20" s="14" t="str">
        <f aca="false">IF(AND(B20="",G20=""),"",IF(B20="","Name missing",IF(COUNTIF($Q$5:$Q$24,B20)=0,"Name not on the crew list",IF(G20="","Start or finish missing",IF(H20="","Choose Job or Non-job",IF(AND(H20="Job",C20=""),"Job no. missing",IF(AND(H20="Job",COUNTIF('Sample by job'!$A$5:$A$24,C20)=0),"Job no. not on the job list",IF(I20="","Approver missing",""))))))))</f>
        <v/>
      </c>
      <c r="O20" s="7"/>
      <c r="Q20" s="7"/>
      <c r="R20" s="7"/>
      <c r="S20" s="7"/>
    </row>
    <row r="21" customFormat="false" ht="15" hidden="false" customHeight="false" outlineLevel="0" collapsed="false">
      <c r="A21" s="9" t="n">
        <v>46318</v>
      </c>
      <c r="B21" s="27" t="s">
        <v>84</v>
      </c>
      <c r="C21" s="7"/>
      <c r="D21" s="10" t="n">
        <v>0.291666666666667</v>
      </c>
      <c r="E21" s="10" t="n">
        <v>0.416666666666667</v>
      </c>
      <c r="F21" s="7" t="n">
        <v>0</v>
      </c>
      <c r="G21" s="11" t="n">
        <f aca="false">IF(OR(D21="",E21=""),"",ROUND(MOD(E21-D21,1)*24-N(F21)/60,2))</f>
        <v>3</v>
      </c>
      <c r="H21" s="27" t="s">
        <v>86</v>
      </c>
      <c r="I21" s="7" t="s">
        <v>87</v>
      </c>
      <c r="J21" s="12" t="n">
        <f aca="false">IF(G21="",0,IF(H21="Job",G21,0))</f>
        <v>3</v>
      </c>
      <c r="K21" s="12" t="n">
        <f aca="false">IF(G21="",0,IF(H21="Non-job",G21,0))</f>
        <v>0</v>
      </c>
      <c r="L21" s="13" t="n">
        <f aca="false">IF(G21="",0,G21*IFERROR(VLOOKUP(B21,$Q$5:$S$24,3,FALSE()),0))</f>
        <v>186</v>
      </c>
      <c r="M21" s="13" t="n">
        <f aca="false">IF(H21="Job",L21,0)</f>
        <v>186</v>
      </c>
      <c r="N21" s="14" t="str">
        <f aca="false">IF(AND(B21="",G21=""),"",IF(B21="","Name missing",IF(COUNTIF($Q$5:$Q$24,B21)=0,"Name not on the crew list",IF(G21="","Start or finish missing",IF(H21="","Choose Job or Non-job",IF(AND(H21="Job",C21=""),"Job no. missing",IF(AND(H21="Job",COUNTIF('Sample by job'!$A$5:$A$24,C21)=0),"Job no. not on the job list",IF(I21="","Approver missing",""))))))))</f>
        <v>Job no. missing</v>
      </c>
      <c r="O21" s="7" t="s">
        <v>98</v>
      </c>
      <c r="Q21" s="7"/>
      <c r="R21" s="7"/>
      <c r="S21" s="7"/>
    </row>
    <row r="22" customFormat="false" ht="15" hidden="false" customHeight="false" outlineLevel="0" collapsed="false">
      <c r="A22" s="9" t="n">
        <v>46318</v>
      </c>
      <c r="B22" s="27" t="s">
        <v>89</v>
      </c>
      <c r="C22" s="7" t="s">
        <v>90</v>
      </c>
      <c r="D22" s="10" t="n">
        <v>0.291666666666667</v>
      </c>
      <c r="E22" s="10" t="n">
        <v>0.645833333333333</v>
      </c>
      <c r="F22" s="7" t="n">
        <v>30</v>
      </c>
      <c r="G22" s="11" t="n">
        <f aca="false">IF(OR(D22="",E22=""),"",ROUND(MOD(E22-D22,1)*24-N(F22)/60,2))</f>
        <v>8</v>
      </c>
      <c r="H22" s="27" t="s">
        <v>86</v>
      </c>
      <c r="I22" s="7" t="s">
        <v>87</v>
      </c>
      <c r="J22" s="12" t="n">
        <f aca="false">IF(G22="",0,IF(H22="Job",G22,0))</f>
        <v>8</v>
      </c>
      <c r="K22" s="12" t="n">
        <f aca="false">IF(G22="",0,IF(H22="Non-job",G22,0))</f>
        <v>0</v>
      </c>
      <c r="L22" s="13" t="n">
        <f aca="false">IF(G22="",0,G22*IFERROR(VLOOKUP(B22,$Q$5:$S$24,3,FALSE()),0))</f>
        <v>464</v>
      </c>
      <c r="M22" s="13" t="n">
        <f aca="false">IF(H22="Job",L22,0)</f>
        <v>464</v>
      </c>
      <c r="N22" s="14" t="str">
        <f aca="false">IF(AND(B22="",G22=""),"",IF(B22="","Name missing",IF(COUNTIF($Q$5:$Q$24,B22)=0,"Name not on the crew list",IF(G22="","Start or finish missing",IF(H22="","Choose Job or Non-job",IF(AND(H22="Job",C22=""),"Job no. missing",IF(AND(H22="Job",COUNTIF('Sample by job'!$A$5:$A$24,C22)=0),"Job no. not on the job list",IF(I22="","Approver missing",""))))))))</f>
        <v/>
      </c>
      <c r="O22" s="7"/>
      <c r="Q22" s="7"/>
      <c r="R22" s="7"/>
      <c r="S22" s="7"/>
    </row>
    <row r="23" customFormat="false" ht="15" hidden="false" customHeight="false" outlineLevel="0" collapsed="false">
      <c r="A23" s="9" t="n">
        <v>46318</v>
      </c>
      <c r="B23" s="27" t="s">
        <v>92</v>
      </c>
      <c r="C23" s="7" t="s">
        <v>85</v>
      </c>
      <c r="D23" s="10" t="n">
        <v>0.291666666666667</v>
      </c>
      <c r="E23" s="10" t="n">
        <v>0.645833333333333</v>
      </c>
      <c r="F23" s="7" t="n">
        <v>30</v>
      </c>
      <c r="G23" s="11" t="n">
        <f aca="false">IF(OR(D23="",E23=""),"",ROUND(MOD(E23-D23,1)*24-N(F23)/60,2))</f>
        <v>8</v>
      </c>
      <c r="H23" s="27" t="s">
        <v>86</v>
      </c>
      <c r="I23" s="7" t="s">
        <v>87</v>
      </c>
      <c r="J23" s="12" t="n">
        <f aca="false">IF(G23="",0,IF(H23="Job",G23,0))</f>
        <v>8</v>
      </c>
      <c r="K23" s="12" t="n">
        <f aca="false">IF(G23="",0,IF(H23="Non-job",G23,0))</f>
        <v>0</v>
      </c>
      <c r="L23" s="13" t="n">
        <f aca="false">IF(G23="",0,G23*IFERROR(VLOOKUP(B23,$Q$5:$S$24,3,FALSE()),0))</f>
        <v>352</v>
      </c>
      <c r="M23" s="13" t="n">
        <f aca="false">IF(H23="Job",L23,0)</f>
        <v>352</v>
      </c>
      <c r="N23" s="14" t="str">
        <f aca="false">IF(AND(B23="",G23=""),"",IF(B23="","Name missing",IF(COUNTIF($Q$5:$Q$24,B23)=0,"Name not on the crew list",IF(G23="","Start or finish missing",IF(H23="","Choose Job or Non-job",IF(AND(H23="Job",C23=""),"Job no. missing",IF(AND(H23="Job",COUNTIF('Sample by job'!$A$5:$A$24,C23)=0),"Job no. not on the job list",IF(I23="","Approver missing",""))))))))</f>
        <v/>
      </c>
      <c r="O23" s="7"/>
      <c r="Q23" s="7"/>
      <c r="R23" s="7"/>
      <c r="S23" s="7"/>
    </row>
    <row r="24" customFormat="false" ht="15" hidden="false" customHeight="false" outlineLevel="0" collapsed="false">
      <c r="A24" s="9" t="n">
        <v>46318</v>
      </c>
      <c r="B24" s="27" t="s">
        <v>94</v>
      </c>
      <c r="C24" s="7" t="s">
        <v>90</v>
      </c>
      <c r="D24" s="10" t="n">
        <v>0.291666666666667</v>
      </c>
      <c r="E24" s="10" t="n">
        <v>0.645833333333333</v>
      </c>
      <c r="F24" s="7" t="n">
        <v>30</v>
      </c>
      <c r="G24" s="11" t="n">
        <f aca="false">IF(OR(D24="",E24=""),"",ROUND(MOD(E24-D24,1)*24-N(F24)/60,2))</f>
        <v>8</v>
      </c>
      <c r="H24" s="27" t="s">
        <v>86</v>
      </c>
      <c r="I24" s="7" t="s">
        <v>87</v>
      </c>
      <c r="J24" s="12" t="n">
        <f aca="false">IF(G24="",0,IF(H24="Job",G24,0))</f>
        <v>8</v>
      </c>
      <c r="K24" s="12" t="n">
        <f aca="false">IF(G24="",0,IF(H24="Non-job",G24,0))</f>
        <v>0</v>
      </c>
      <c r="L24" s="13" t="n">
        <f aca="false">IF(G24="",0,G24*IFERROR(VLOOKUP(B24,$Q$5:$S$24,3,FALSE()),0))</f>
        <v>256</v>
      </c>
      <c r="M24" s="13" t="n">
        <f aca="false">IF(H24="Job",L24,0)</f>
        <v>256</v>
      </c>
      <c r="N24" s="14" t="str">
        <f aca="false">IF(AND(B24="",G24=""),"",IF(B24="","Name missing",IF(COUNTIF($Q$5:$Q$24,B24)=0,"Name not on the crew list",IF(G24="","Start or finish missing",IF(H24="","Choose Job or Non-job",IF(AND(H24="Job",C24=""),"Job no. missing",IF(AND(H24="Job",COUNTIF('Sample by job'!$A$5:$A$24,C24)=0),"Job no. not on the job list",IF(I24="","Approver missing",""))))))))</f>
        <v/>
      </c>
      <c r="O24" s="7"/>
      <c r="Q24" s="7"/>
      <c r="R24" s="7"/>
      <c r="S24" s="7"/>
    </row>
    <row r="25" customFormat="false" ht="15" hidden="false" customHeight="false" outlineLevel="0" collapsed="false">
      <c r="A25" s="9"/>
      <c r="B25" s="27"/>
      <c r="C25" s="7"/>
      <c r="D25" s="10"/>
      <c r="E25" s="10"/>
      <c r="F25" s="7"/>
      <c r="G25" s="11" t="str">
        <f aca="false">IF(OR(D25="",E25=""),"",ROUND(MOD(E25-D25,1)*24-N(F25)/60,2))</f>
        <v/>
      </c>
      <c r="H25" s="27"/>
      <c r="I25" s="7"/>
      <c r="J25" s="12" t="n">
        <f aca="false">IF(G25="",0,IF(H25="Job",G25,0))</f>
        <v>0</v>
      </c>
      <c r="K25" s="12" t="n">
        <f aca="false">IF(G25="",0,IF(H25="Non-job",G25,0))</f>
        <v>0</v>
      </c>
      <c r="L25" s="13" t="n">
        <f aca="false">IF(G25="",0,G25*IFERROR(VLOOKUP(B25,$Q$5:$S$24,3,FALSE()),0))</f>
        <v>0</v>
      </c>
      <c r="M25" s="13" t="n">
        <f aca="false">IF(H25="Job",L25,0)</f>
        <v>0</v>
      </c>
      <c r="N25" s="14" t="str">
        <f aca="false">IF(AND(B25="",G25=""),"",IF(B25="","Name missing",IF(COUNTIF($Q$5:$Q$24,B25)=0,"Name not on the crew list",IF(G25="","Start or finish missing",IF(H25="","Choose Job or Non-job",IF(AND(H25="Job",C25=""),"Job no. missing",IF(AND(H25="Job",COUNTIF('Sample by job'!$A$5:$A$24,C25)=0),"Job no. not on the job list",IF(I25="","Approver missing",""))))))))</f>
        <v/>
      </c>
      <c r="O25" s="7"/>
      <c r="Q25" s="7"/>
      <c r="R25" s="7"/>
      <c r="S25" s="7"/>
    </row>
    <row r="26" customFormat="false" ht="15" hidden="false" customHeight="false" outlineLevel="0" collapsed="false">
      <c r="A26" s="9"/>
      <c r="B26" s="27"/>
      <c r="C26" s="7"/>
      <c r="D26" s="10"/>
      <c r="E26" s="10"/>
      <c r="F26" s="7"/>
      <c r="G26" s="11" t="str">
        <f aca="false">IF(OR(D26="",E26=""),"",ROUND(MOD(E26-D26,1)*24-N(F26)/60,2))</f>
        <v/>
      </c>
      <c r="H26" s="27"/>
      <c r="I26" s="7"/>
      <c r="J26" s="12" t="n">
        <f aca="false">IF(G26="",0,IF(H26="Job",G26,0))</f>
        <v>0</v>
      </c>
      <c r="K26" s="12" t="n">
        <f aca="false">IF(G26="",0,IF(H26="Non-job",G26,0))</f>
        <v>0</v>
      </c>
      <c r="L26" s="13" t="n">
        <f aca="false">IF(G26="",0,G26*IFERROR(VLOOKUP(B26,$Q$5:$S$24,3,FALSE()),0))</f>
        <v>0</v>
      </c>
      <c r="M26" s="13" t="n">
        <f aca="false">IF(H26="Job",L26,0)</f>
        <v>0</v>
      </c>
      <c r="N26" s="14" t="str">
        <f aca="false">IF(AND(B26="",G26=""),"",IF(B26="","Name missing",IF(COUNTIF($Q$5:$Q$24,B26)=0,"Name not on the crew list",IF(G26="","Start or finish missing",IF(H26="","Choose Job or Non-job",IF(AND(H26="Job",C26=""),"Job no. missing",IF(AND(H26="Job",COUNTIF('Sample by job'!$A$5:$A$24,C26)=0),"Job no. not on the job list",IF(I26="","Approver missing",""))))))))</f>
        <v/>
      </c>
      <c r="O26" s="7"/>
      <c r="Q26" s="7"/>
      <c r="R26" s="7"/>
      <c r="S26" s="7"/>
    </row>
    <row r="27" customFormat="false" ht="15" hidden="false" customHeight="false" outlineLevel="0" collapsed="false">
      <c r="A27" s="9"/>
      <c r="B27" s="27"/>
      <c r="C27" s="7"/>
      <c r="D27" s="10"/>
      <c r="E27" s="10"/>
      <c r="F27" s="7"/>
      <c r="G27" s="11" t="str">
        <f aca="false">IF(OR(D27="",E27=""),"",ROUND(MOD(E27-D27,1)*24-N(F27)/60,2))</f>
        <v/>
      </c>
      <c r="H27" s="27"/>
      <c r="I27" s="7"/>
      <c r="J27" s="12" t="n">
        <f aca="false">IF(G27="",0,IF(H27="Job",G27,0))</f>
        <v>0</v>
      </c>
      <c r="K27" s="12" t="n">
        <f aca="false">IF(G27="",0,IF(H27="Non-job",G27,0))</f>
        <v>0</v>
      </c>
      <c r="L27" s="13" t="n">
        <f aca="false">IF(G27="",0,G27*IFERROR(VLOOKUP(B27,$Q$5:$S$24,3,FALSE()),0))</f>
        <v>0</v>
      </c>
      <c r="M27" s="13" t="n">
        <f aca="false">IF(H27="Job",L27,0)</f>
        <v>0</v>
      </c>
      <c r="N27" s="14" t="str">
        <f aca="false">IF(AND(B27="",G27=""),"",IF(B27="","Name missing",IF(COUNTIF($Q$5:$Q$24,B27)=0,"Name not on the crew list",IF(G27="","Start or finish missing",IF(H27="","Choose Job or Non-job",IF(AND(H27="Job",C27=""),"Job no. missing",IF(AND(H27="Job",COUNTIF('Sample by job'!$A$5:$A$24,C27)=0),"Job no. not on the job list",IF(I27="","Approver missing",""))))))))</f>
        <v/>
      </c>
      <c r="O27" s="7"/>
      <c r="Q27" s="7"/>
      <c r="R27" s="7"/>
      <c r="S27" s="7"/>
    </row>
    <row r="28" customFormat="false" ht="15" hidden="false" customHeight="false" outlineLevel="0" collapsed="false">
      <c r="A28" s="9"/>
      <c r="B28" s="27"/>
      <c r="C28" s="7"/>
      <c r="D28" s="10"/>
      <c r="E28" s="10"/>
      <c r="F28" s="7"/>
      <c r="G28" s="11" t="str">
        <f aca="false">IF(OR(D28="",E28=""),"",ROUND(MOD(E28-D28,1)*24-N(F28)/60,2))</f>
        <v/>
      </c>
      <c r="H28" s="27"/>
      <c r="I28" s="7"/>
      <c r="J28" s="12" t="n">
        <f aca="false">IF(G28="",0,IF(H28="Job",G28,0))</f>
        <v>0</v>
      </c>
      <c r="K28" s="12" t="n">
        <f aca="false">IF(G28="",0,IF(H28="Non-job",G28,0))</f>
        <v>0</v>
      </c>
      <c r="L28" s="13" t="n">
        <f aca="false">IF(G28="",0,G28*IFERROR(VLOOKUP(B28,$Q$5:$S$24,3,FALSE()),0))</f>
        <v>0</v>
      </c>
      <c r="M28" s="13" t="n">
        <f aca="false">IF(H28="Job",L28,0)</f>
        <v>0</v>
      </c>
      <c r="N28" s="14" t="str">
        <f aca="false">IF(AND(B28="",G28=""),"",IF(B28="","Name missing",IF(COUNTIF($Q$5:$Q$24,B28)=0,"Name not on the crew list",IF(G28="","Start or finish missing",IF(H28="","Choose Job or Non-job",IF(AND(H28="Job",C28=""),"Job no. missing",IF(AND(H28="Job",COUNTIF('Sample by job'!$A$5:$A$24,C28)=0),"Job no. not on the job list",IF(I28="","Approver missing",""))))))))</f>
        <v/>
      </c>
      <c r="O28" s="7"/>
      <c r="Q28" s="7"/>
      <c r="R28" s="7"/>
      <c r="S28" s="7"/>
    </row>
    <row r="29" customFormat="false" ht="15" hidden="false" customHeight="false" outlineLevel="0" collapsed="false">
      <c r="A29" s="9"/>
      <c r="B29" s="27"/>
      <c r="C29" s="7"/>
      <c r="D29" s="10"/>
      <c r="E29" s="10"/>
      <c r="F29" s="7"/>
      <c r="G29" s="11" t="str">
        <f aca="false">IF(OR(D29="",E29=""),"",ROUND(MOD(E29-D29,1)*24-N(F29)/60,2))</f>
        <v/>
      </c>
      <c r="H29" s="27"/>
      <c r="I29" s="7"/>
      <c r="J29" s="12" t="n">
        <f aca="false">IF(G29="",0,IF(H29="Job",G29,0))</f>
        <v>0</v>
      </c>
      <c r="K29" s="12" t="n">
        <f aca="false">IF(G29="",0,IF(H29="Non-job",G29,0))</f>
        <v>0</v>
      </c>
      <c r="L29" s="13" t="n">
        <f aca="false">IF(G29="",0,G29*IFERROR(VLOOKUP(B29,$Q$5:$S$24,3,FALSE()),0))</f>
        <v>0</v>
      </c>
      <c r="M29" s="13" t="n">
        <f aca="false">IF(H29="Job",L29,0)</f>
        <v>0</v>
      </c>
      <c r="N29" s="14" t="str">
        <f aca="false">IF(AND(B29="",G29=""),"",IF(B29="","Name missing",IF(COUNTIF($Q$5:$Q$24,B29)=0,"Name not on the crew list",IF(G29="","Start or finish missing",IF(H29="","Choose Job or Non-job",IF(AND(H29="Job",C29=""),"Job no. missing",IF(AND(H29="Job",COUNTIF('Sample by job'!$A$5:$A$24,C29)=0),"Job no. not on the job list",IF(I29="","Approver missing",""))))))))</f>
        <v/>
      </c>
      <c r="O29" s="7"/>
    </row>
    <row r="30" customFormat="false" ht="15" hidden="false" customHeight="false" outlineLevel="0" collapsed="false">
      <c r="A30" s="9"/>
      <c r="B30" s="27"/>
      <c r="C30" s="7"/>
      <c r="D30" s="10"/>
      <c r="E30" s="10"/>
      <c r="F30" s="7"/>
      <c r="G30" s="11" t="str">
        <f aca="false">IF(OR(D30="",E30=""),"",ROUND(MOD(E30-D30,1)*24-N(F30)/60,2))</f>
        <v/>
      </c>
      <c r="H30" s="27"/>
      <c r="I30" s="7"/>
      <c r="J30" s="12" t="n">
        <f aca="false">IF(G30="",0,IF(H30="Job",G30,0))</f>
        <v>0</v>
      </c>
      <c r="K30" s="12" t="n">
        <f aca="false">IF(G30="",0,IF(H30="Non-job",G30,0))</f>
        <v>0</v>
      </c>
      <c r="L30" s="13" t="n">
        <f aca="false">IF(G30="",0,G30*IFERROR(VLOOKUP(B30,$Q$5:$S$24,3,FALSE()),0))</f>
        <v>0</v>
      </c>
      <c r="M30" s="13" t="n">
        <f aca="false">IF(H30="Job",L30,0)</f>
        <v>0</v>
      </c>
      <c r="N30" s="14" t="str">
        <f aca="false">IF(AND(B30="",G30=""),"",IF(B30="","Name missing",IF(COUNTIF($Q$5:$Q$24,B30)=0,"Name not on the crew list",IF(G30="","Start or finish missing",IF(H30="","Choose Job or Non-job",IF(AND(H30="Job",C30=""),"Job no. missing",IF(AND(H30="Job",COUNTIF('Sample by job'!$A$5:$A$24,C30)=0),"Job no. not on the job list",IF(I30="","Approver missing",""))))))))</f>
        <v/>
      </c>
      <c r="O30" s="7"/>
    </row>
    <row r="31" customFormat="false" ht="15" hidden="false" customHeight="false" outlineLevel="0" collapsed="false">
      <c r="A31" s="9"/>
      <c r="B31" s="27"/>
      <c r="C31" s="7"/>
      <c r="D31" s="10"/>
      <c r="E31" s="10"/>
      <c r="F31" s="7"/>
      <c r="G31" s="11" t="str">
        <f aca="false">IF(OR(D31="",E31=""),"",ROUND(MOD(E31-D31,1)*24-N(F31)/60,2))</f>
        <v/>
      </c>
      <c r="H31" s="27"/>
      <c r="I31" s="7"/>
      <c r="J31" s="12" t="n">
        <f aca="false">IF(G31="",0,IF(H31="Job",G31,0))</f>
        <v>0</v>
      </c>
      <c r="K31" s="12" t="n">
        <f aca="false">IF(G31="",0,IF(H31="Non-job",G31,0))</f>
        <v>0</v>
      </c>
      <c r="L31" s="13" t="n">
        <f aca="false">IF(G31="",0,G31*IFERROR(VLOOKUP(B31,$Q$5:$S$24,3,FALSE()),0))</f>
        <v>0</v>
      </c>
      <c r="M31" s="13" t="n">
        <f aca="false">IF(H31="Job",L31,0)</f>
        <v>0</v>
      </c>
      <c r="N31" s="14" t="str">
        <f aca="false">IF(AND(B31="",G31=""),"",IF(B31="","Name missing",IF(COUNTIF($Q$5:$Q$24,B31)=0,"Name not on the crew list",IF(G31="","Start or finish missing",IF(H31="","Choose Job or Non-job",IF(AND(H31="Job",C31=""),"Job no. missing",IF(AND(H31="Job",COUNTIF('Sample by job'!$A$5:$A$24,C31)=0),"Job no. not on the job list",IF(I31="","Approver missing",""))))))))</f>
        <v/>
      </c>
      <c r="O31" s="7"/>
    </row>
    <row r="32" customFormat="false" ht="15" hidden="false" customHeight="false" outlineLevel="0" collapsed="false">
      <c r="A32" s="9"/>
      <c r="B32" s="27"/>
      <c r="C32" s="7"/>
      <c r="D32" s="10"/>
      <c r="E32" s="10"/>
      <c r="F32" s="7"/>
      <c r="G32" s="11" t="str">
        <f aca="false">IF(OR(D32="",E32=""),"",ROUND(MOD(E32-D32,1)*24-N(F32)/60,2))</f>
        <v/>
      </c>
      <c r="H32" s="27"/>
      <c r="I32" s="7"/>
      <c r="J32" s="12" t="n">
        <f aca="false">IF(G32="",0,IF(H32="Job",G32,0))</f>
        <v>0</v>
      </c>
      <c r="K32" s="12" t="n">
        <f aca="false">IF(G32="",0,IF(H32="Non-job",G32,0))</f>
        <v>0</v>
      </c>
      <c r="L32" s="13" t="n">
        <f aca="false">IF(G32="",0,G32*IFERROR(VLOOKUP(B32,$Q$5:$S$24,3,FALSE()),0))</f>
        <v>0</v>
      </c>
      <c r="M32" s="13" t="n">
        <f aca="false">IF(H32="Job",L32,0)</f>
        <v>0</v>
      </c>
      <c r="N32" s="14" t="str">
        <f aca="false">IF(AND(B32="",G32=""),"",IF(B32="","Name missing",IF(COUNTIF($Q$5:$Q$24,B32)=0,"Name not on the crew list",IF(G32="","Start or finish missing",IF(H32="","Choose Job or Non-job",IF(AND(H32="Job",C32=""),"Job no. missing",IF(AND(H32="Job",COUNTIF('Sample by job'!$A$5:$A$24,C32)=0),"Job no. not on the job list",IF(I32="","Approver missing",""))))))))</f>
        <v/>
      </c>
      <c r="O32" s="7"/>
    </row>
    <row r="33" customFormat="false" ht="15" hidden="false" customHeight="false" outlineLevel="0" collapsed="false">
      <c r="A33" s="9"/>
      <c r="B33" s="27"/>
      <c r="C33" s="7"/>
      <c r="D33" s="10"/>
      <c r="E33" s="10"/>
      <c r="F33" s="7"/>
      <c r="G33" s="11" t="str">
        <f aca="false">IF(OR(D33="",E33=""),"",ROUND(MOD(E33-D33,1)*24-N(F33)/60,2))</f>
        <v/>
      </c>
      <c r="H33" s="27"/>
      <c r="I33" s="7"/>
      <c r="J33" s="12" t="n">
        <f aca="false">IF(G33="",0,IF(H33="Job",G33,0))</f>
        <v>0</v>
      </c>
      <c r="K33" s="12" t="n">
        <f aca="false">IF(G33="",0,IF(H33="Non-job",G33,0))</f>
        <v>0</v>
      </c>
      <c r="L33" s="13" t="n">
        <f aca="false">IF(G33="",0,G33*IFERROR(VLOOKUP(B33,$Q$5:$S$24,3,FALSE()),0))</f>
        <v>0</v>
      </c>
      <c r="M33" s="13" t="n">
        <f aca="false">IF(H33="Job",L33,0)</f>
        <v>0</v>
      </c>
      <c r="N33" s="14" t="str">
        <f aca="false">IF(AND(B33="",G33=""),"",IF(B33="","Name missing",IF(COUNTIF($Q$5:$Q$24,B33)=0,"Name not on the crew list",IF(G33="","Start or finish missing",IF(H33="","Choose Job or Non-job",IF(AND(H33="Job",C33=""),"Job no. missing",IF(AND(H33="Job",COUNTIF('Sample by job'!$A$5:$A$24,C33)=0),"Job no. not on the job list",IF(I33="","Approver missing",""))))))))</f>
        <v/>
      </c>
      <c r="O33" s="7"/>
    </row>
    <row r="34" customFormat="false" ht="15" hidden="false" customHeight="false" outlineLevel="0" collapsed="false">
      <c r="A34" s="9"/>
      <c r="B34" s="27"/>
      <c r="C34" s="7"/>
      <c r="D34" s="10"/>
      <c r="E34" s="10"/>
      <c r="F34" s="7"/>
      <c r="G34" s="11" t="str">
        <f aca="false">IF(OR(D34="",E34=""),"",ROUND(MOD(E34-D34,1)*24-N(F34)/60,2))</f>
        <v/>
      </c>
      <c r="H34" s="27"/>
      <c r="I34" s="7"/>
      <c r="J34" s="12" t="n">
        <f aca="false">IF(G34="",0,IF(H34="Job",G34,0))</f>
        <v>0</v>
      </c>
      <c r="K34" s="12" t="n">
        <f aca="false">IF(G34="",0,IF(H34="Non-job",G34,0))</f>
        <v>0</v>
      </c>
      <c r="L34" s="13" t="n">
        <f aca="false">IF(G34="",0,G34*IFERROR(VLOOKUP(B34,$Q$5:$S$24,3,FALSE()),0))</f>
        <v>0</v>
      </c>
      <c r="M34" s="13" t="n">
        <f aca="false">IF(H34="Job",L34,0)</f>
        <v>0</v>
      </c>
      <c r="N34" s="14" t="str">
        <f aca="false">IF(AND(B34="",G34=""),"",IF(B34="","Name missing",IF(COUNTIF($Q$5:$Q$24,B34)=0,"Name not on the crew list",IF(G34="","Start or finish missing",IF(H34="","Choose Job or Non-job",IF(AND(H34="Job",C34=""),"Job no. missing",IF(AND(H34="Job",COUNTIF('Sample by job'!$A$5:$A$24,C34)=0),"Job no. not on the job list",IF(I34="","Approver missing",""))))))))</f>
        <v/>
      </c>
      <c r="O34" s="7"/>
    </row>
    <row r="35" customFormat="false" ht="15" hidden="false" customHeight="false" outlineLevel="0" collapsed="false">
      <c r="A35" s="9"/>
      <c r="B35" s="27"/>
      <c r="C35" s="7"/>
      <c r="D35" s="10"/>
      <c r="E35" s="10"/>
      <c r="F35" s="7"/>
      <c r="G35" s="11" t="str">
        <f aca="false">IF(OR(D35="",E35=""),"",ROUND(MOD(E35-D35,1)*24-N(F35)/60,2))</f>
        <v/>
      </c>
      <c r="H35" s="27"/>
      <c r="I35" s="7"/>
      <c r="J35" s="12" t="n">
        <f aca="false">IF(G35="",0,IF(H35="Job",G35,0))</f>
        <v>0</v>
      </c>
      <c r="K35" s="12" t="n">
        <f aca="false">IF(G35="",0,IF(H35="Non-job",G35,0))</f>
        <v>0</v>
      </c>
      <c r="L35" s="13" t="n">
        <f aca="false">IF(G35="",0,G35*IFERROR(VLOOKUP(B35,$Q$5:$S$24,3,FALSE()),0))</f>
        <v>0</v>
      </c>
      <c r="M35" s="13" t="n">
        <f aca="false">IF(H35="Job",L35,0)</f>
        <v>0</v>
      </c>
      <c r="N35" s="14" t="str">
        <f aca="false">IF(AND(B35="",G35=""),"",IF(B35="","Name missing",IF(COUNTIF($Q$5:$Q$24,B35)=0,"Name not on the crew list",IF(G35="","Start or finish missing",IF(H35="","Choose Job or Non-job",IF(AND(H35="Job",C35=""),"Job no. missing",IF(AND(H35="Job",COUNTIF('Sample by job'!$A$5:$A$24,C35)=0),"Job no. not on the job list",IF(I35="","Approver missing",""))))))))</f>
        <v/>
      </c>
      <c r="O35" s="7"/>
    </row>
    <row r="36" customFormat="false" ht="15" hidden="false" customHeight="false" outlineLevel="0" collapsed="false">
      <c r="A36" s="9"/>
      <c r="B36" s="27"/>
      <c r="C36" s="7"/>
      <c r="D36" s="10"/>
      <c r="E36" s="10"/>
      <c r="F36" s="7"/>
      <c r="G36" s="11" t="str">
        <f aca="false">IF(OR(D36="",E36=""),"",ROUND(MOD(E36-D36,1)*24-N(F36)/60,2))</f>
        <v/>
      </c>
      <c r="H36" s="27"/>
      <c r="I36" s="7"/>
      <c r="J36" s="12" t="n">
        <f aca="false">IF(G36="",0,IF(H36="Job",G36,0))</f>
        <v>0</v>
      </c>
      <c r="K36" s="12" t="n">
        <f aca="false">IF(G36="",0,IF(H36="Non-job",G36,0))</f>
        <v>0</v>
      </c>
      <c r="L36" s="13" t="n">
        <f aca="false">IF(G36="",0,G36*IFERROR(VLOOKUP(B36,$Q$5:$S$24,3,FALSE()),0))</f>
        <v>0</v>
      </c>
      <c r="M36" s="13" t="n">
        <f aca="false">IF(H36="Job",L36,0)</f>
        <v>0</v>
      </c>
      <c r="N36" s="14" t="str">
        <f aca="false">IF(AND(B36="",G36=""),"",IF(B36="","Name missing",IF(COUNTIF($Q$5:$Q$24,B36)=0,"Name not on the crew list",IF(G36="","Start or finish missing",IF(H36="","Choose Job or Non-job",IF(AND(H36="Job",C36=""),"Job no. missing",IF(AND(H36="Job",COUNTIF('Sample by job'!$A$5:$A$24,C36)=0),"Job no. not on the job list",IF(I36="","Approver missing",""))))))))</f>
        <v/>
      </c>
      <c r="O36" s="7"/>
    </row>
    <row r="37" customFormat="false" ht="15" hidden="false" customHeight="false" outlineLevel="0" collapsed="false">
      <c r="A37" s="9"/>
      <c r="B37" s="27"/>
      <c r="C37" s="7"/>
      <c r="D37" s="10"/>
      <c r="E37" s="10"/>
      <c r="F37" s="7"/>
      <c r="G37" s="11" t="str">
        <f aca="false">IF(OR(D37="",E37=""),"",ROUND(MOD(E37-D37,1)*24-N(F37)/60,2))</f>
        <v/>
      </c>
      <c r="H37" s="27"/>
      <c r="I37" s="7"/>
      <c r="J37" s="12" t="n">
        <f aca="false">IF(G37="",0,IF(H37="Job",G37,0))</f>
        <v>0</v>
      </c>
      <c r="K37" s="12" t="n">
        <f aca="false">IF(G37="",0,IF(H37="Non-job",G37,0))</f>
        <v>0</v>
      </c>
      <c r="L37" s="13" t="n">
        <f aca="false">IF(G37="",0,G37*IFERROR(VLOOKUP(B37,$Q$5:$S$24,3,FALSE()),0))</f>
        <v>0</v>
      </c>
      <c r="M37" s="13" t="n">
        <f aca="false">IF(H37="Job",L37,0)</f>
        <v>0</v>
      </c>
      <c r="N37" s="14" t="str">
        <f aca="false">IF(AND(B37="",G37=""),"",IF(B37="","Name missing",IF(COUNTIF($Q$5:$Q$24,B37)=0,"Name not on the crew list",IF(G37="","Start or finish missing",IF(H37="","Choose Job or Non-job",IF(AND(H37="Job",C37=""),"Job no. missing",IF(AND(H37="Job",COUNTIF('Sample by job'!$A$5:$A$24,C37)=0),"Job no. not on the job list",IF(I37="","Approver missing",""))))))))</f>
        <v/>
      </c>
      <c r="O37" s="7"/>
    </row>
    <row r="38" customFormat="false" ht="15" hidden="false" customHeight="false" outlineLevel="0" collapsed="false">
      <c r="A38" s="9"/>
      <c r="B38" s="27"/>
      <c r="C38" s="7"/>
      <c r="D38" s="10"/>
      <c r="E38" s="10"/>
      <c r="F38" s="7"/>
      <c r="G38" s="11" t="str">
        <f aca="false">IF(OR(D38="",E38=""),"",ROUND(MOD(E38-D38,1)*24-N(F38)/60,2))</f>
        <v/>
      </c>
      <c r="H38" s="27"/>
      <c r="I38" s="7"/>
      <c r="J38" s="12" t="n">
        <f aca="false">IF(G38="",0,IF(H38="Job",G38,0))</f>
        <v>0</v>
      </c>
      <c r="K38" s="12" t="n">
        <f aca="false">IF(G38="",0,IF(H38="Non-job",G38,0))</f>
        <v>0</v>
      </c>
      <c r="L38" s="13" t="n">
        <f aca="false">IF(G38="",0,G38*IFERROR(VLOOKUP(B38,$Q$5:$S$24,3,FALSE()),0))</f>
        <v>0</v>
      </c>
      <c r="M38" s="13" t="n">
        <f aca="false">IF(H38="Job",L38,0)</f>
        <v>0</v>
      </c>
      <c r="N38" s="14" t="str">
        <f aca="false">IF(AND(B38="",G38=""),"",IF(B38="","Name missing",IF(COUNTIF($Q$5:$Q$24,B38)=0,"Name not on the crew list",IF(G38="","Start or finish missing",IF(H38="","Choose Job or Non-job",IF(AND(H38="Job",C38=""),"Job no. missing",IF(AND(H38="Job",COUNTIF('Sample by job'!$A$5:$A$24,C38)=0),"Job no. not on the job list",IF(I38="","Approver missing",""))))))))</f>
        <v/>
      </c>
      <c r="O38" s="7"/>
    </row>
    <row r="39" customFormat="false" ht="15" hidden="false" customHeight="false" outlineLevel="0" collapsed="false">
      <c r="A39" s="9"/>
      <c r="B39" s="27"/>
      <c r="C39" s="7"/>
      <c r="D39" s="10"/>
      <c r="E39" s="10"/>
      <c r="F39" s="7"/>
      <c r="G39" s="11" t="str">
        <f aca="false">IF(OR(D39="",E39=""),"",ROUND(MOD(E39-D39,1)*24-N(F39)/60,2))</f>
        <v/>
      </c>
      <c r="H39" s="27"/>
      <c r="I39" s="7"/>
      <c r="J39" s="12" t="n">
        <f aca="false">IF(G39="",0,IF(H39="Job",G39,0))</f>
        <v>0</v>
      </c>
      <c r="K39" s="12" t="n">
        <f aca="false">IF(G39="",0,IF(H39="Non-job",G39,0))</f>
        <v>0</v>
      </c>
      <c r="L39" s="13" t="n">
        <f aca="false">IF(G39="",0,G39*IFERROR(VLOOKUP(B39,$Q$5:$S$24,3,FALSE()),0))</f>
        <v>0</v>
      </c>
      <c r="M39" s="13" t="n">
        <f aca="false">IF(H39="Job",L39,0)</f>
        <v>0</v>
      </c>
      <c r="N39" s="14" t="str">
        <f aca="false">IF(AND(B39="",G39=""),"",IF(B39="","Name missing",IF(COUNTIF($Q$5:$Q$24,B39)=0,"Name not on the crew list",IF(G39="","Start or finish missing",IF(H39="","Choose Job or Non-job",IF(AND(H39="Job",C39=""),"Job no. missing",IF(AND(H39="Job",COUNTIF('Sample by job'!$A$5:$A$24,C39)=0),"Job no. not on the job list",IF(I39="","Approver missing",""))))))))</f>
        <v/>
      </c>
      <c r="O39" s="7"/>
    </row>
    <row r="40" customFormat="false" ht="15" hidden="false" customHeight="false" outlineLevel="0" collapsed="false">
      <c r="A40" s="9"/>
      <c r="B40" s="27"/>
      <c r="C40" s="7"/>
      <c r="D40" s="10"/>
      <c r="E40" s="10"/>
      <c r="F40" s="7"/>
      <c r="G40" s="11" t="str">
        <f aca="false">IF(OR(D40="",E40=""),"",ROUND(MOD(E40-D40,1)*24-N(F40)/60,2))</f>
        <v/>
      </c>
      <c r="H40" s="27"/>
      <c r="I40" s="7"/>
      <c r="J40" s="12" t="n">
        <f aca="false">IF(G40="",0,IF(H40="Job",G40,0))</f>
        <v>0</v>
      </c>
      <c r="K40" s="12" t="n">
        <f aca="false">IF(G40="",0,IF(H40="Non-job",G40,0))</f>
        <v>0</v>
      </c>
      <c r="L40" s="13" t="n">
        <f aca="false">IF(G40="",0,G40*IFERROR(VLOOKUP(B40,$Q$5:$S$24,3,FALSE()),0))</f>
        <v>0</v>
      </c>
      <c r="M40" s="13" t="n">
        <f aca="false">IF(H40="Job",L40,0)</f>
        <v>0</v>
      </c>
      <c r="N40" s="14" t="str">
        <f aca="false">IF(AND(B40="",G40=""),"",IF(B40="","Name missing",IF(COUNTIF($Q$5:$Q$24,B40)=0,"Name not on the crew list",IF(G40="","Start or finish missing",IF(H40="","Choose Job or Non-job",IF(AND(H40="Job",C40=""),"Job no. missing",IF(AND(H40="Job",COUNTIF('Sample by job'!$A$5:$A$24,C40)=0),"Job no. not on the job list",IF(I40="","Approver missing",""))))))))</f>
        <v/>
      </c>
      <c r="O40" s="7"/>
    </row>
    <row r="41" customFormat="false" ht="15" hidden="false" customHeight="false" outlineLevel="0" collapsed="false">
      <c r="A41" s="9"/>
      <c r="B41" s="27"/>
      <c r="C41" s="7"/>
      <c r="D41" s="10"/>
      <c r="E41" s="10"/>
      <c r="F41" s="7"/>
      <c r="G41" s="11" t="str">
        <f aca="false">IF(OR(D41="",E41=""),"",ROUND(MOD(E41-D41,1)*24-N(F41)/60,2))</f>
        <v/>
      </c>
      <c r="H41" s="27"/>
      <c r="I41" s="7"/>
      <c r="J41" s="12" t="n">
        <f aca="false">IF(G41="",0,IF(H41="Job",G41,0))</f>
        <v>0</v>
      </c>
      <c r="K41" s="12" t="n">
        <f aca="false">IF(G41="",0,IF(H41="Non-job",G41,0))</f>
        <v>0</v>
      </c>
      <c r="L41" s="13" t="n">
        <f aca="false">IF(G41="",0,G41*IFERROR(VLOOKUP(B41,$Q$5:$S$24,3,FALSE()),0))</f>
        <v>0</v>
      </c>
      <c r="M41" s="13" t="n">
        <f aca="false">IF(H41="Job",L41,0)</f>
        <v>0</v>
      </c>
      <c r="N41" s="14" t="str">
        <f aca="false">IF(AND(B41="",G41=""),"",IF(B41="","Name missing",IF(COUNTIF($Q$5:$Q$24,B41)=0,"Name not on the crew list",IF(G41="","Start or finish missing",IF(H41="","Choose Job or Non-job",IF(AND(H41="Job",C41=""),"Job no. missing",IF(AND(H41="Job",COUNTIF('Sample by job'!$A$5:$A$24,C41)=0),"Job no. not on the job list",IF(I41="","Approver missing",""))))))))</f>
        <v/>
      </c>
      <c r="O41" s="7"/>
    </row>
    <row r="42" customFormat="false" ht="15" hidden="false" customHeight="false" outlineLevel="0" collapsed="false">
      <c r="A42" s="9"/>
      <c r="B42" s="27"/>
      <c r="C42" s="7"/>
      <c r="D42" s="10"/>
      <c r="E42" s="10"/>
      <c r="F42" s="7"/>
      <c r="G42" s="11" t="str">
        <f aca="false">IF(OR(D42="",E42=""),"",ROUND(MOD(E42-D42,1)*24-N(F42)/60,2))</f>
        <v/>
      </c>
      <c r="H42" s="27"/>
      <c r="I42" s="7"/>
      <c r="J42" s="12" t="n">
        <f aca="false">IF(G42="",0,IF(H42="Job",G42,0))</f>
        <v>0</v>
      </c>
      <c r="K42" s="12" t="n">
        <f aca="false">IF(G42="",0,IF(H42="Non-job",G42,0))</f>
        <v>0</v>
      </c>
      <c r="L42" s="13" t="n">
        <f aca="false">IF(G42="",0,G42*IFERROR(VLOOKUP(B42,$Q$5:$S$24,3,FALSE()),0))</f>
        <v>0</v>
      </c>
      <c r="M42" s="13" t="n">
        <f aca="false">IF(H42="Job",L42,0)</f>
        <v>0</v>
      </c>
      <c r="N42" s="14" t="str">
        <f aca="false">IF(AND(B42="",G42=""),"",IF(B42="","Name missing",IF(COUNTIF($Q$5:$Q$24,B42)=0,"Name not on the crew list",IF(G42="","Start or finish missing",IF(H42="","Choose Job or Non-job",IF(AND(H42="Job",C42=""),"Job no. missing",IF(AND(H42="Job",COUNTIF('Sample by job'!$A$5:$A$24,C42)=0),"Job no. not on the job list",IF(I42="","Approver missing",""))))))))</f>
        <v/>
      </c>
      <c r="O42" s="7"/>
    </row>
    <row r="43" customFormat="false" ht="15" hidden="false" customHeight="false" outlineLevel="0" collapsed="false">
      <c r="A43" s="9"/>
      <c r="B43" s="27"/>
      <c r="C43" s="7"/>
      <c r="D43" s="10"/>
      <c r="E43" s="10"/>
      <c r="F43" s="7"/>
      <c r="G43" s="11" t="str">
        <f aca="false">IF(OR(D43="",E43=""),"",ROUND(MOD(E43-D43,1)*24-N(F43)/60,2))</f>
        <v/>
      </c>
      <c r="H43" s="27"/>
      <c r="I43" s="7"/>
      <c r="J43" s="12" t="n">
        <f aca="false">IF(G43="",0,IF(H43="Job",G43,0))</f>
        <v>0</v>
      </c>
      <c r="K43" s="12" t="n">
        <f aca="false">IF(G43="",0,IF(H43="Non-job",G43,0))</f>
        <v>0</v>
      </c>
      <c r="L43" s="13" t="n">
        <f aca="false">IF(G43="",0,G43*IFERROR(VLOOKUP(B43,$Q$5:$S$24,3,FALSE()),0))</f>
        <v>0</v>
      </c>
      <c r="M43" s="13" t="n">
        <f aca="false">IF(H43="Job",L43,0)</f>
        <v>0</v>
      </c>
      <c r="N43" s="14" t="str">
        <f aca="false">IF(AND(B43="",G43=""),"",IF(B43="","Name missing",IF(COUNTIF($Q$5:$Q$24,B43)=0,"Name not on the crew list",IF(G43="","Start or finish missing",IF(H43="","Choose Job or Non-job",IF(AND(H43="Job",C43=""),"Job no. missing",IF(AND(H43="Job",COUNTIF('Sample by job'!$A$5:$A$24,C43)=0),"Job no. not on the job list",IF(I43="","Approver missing",""))))))))</f>
        <v/>
      </c>
      <c r="O43" s="7"/>
    </row>
    <row r="44" customFormat="false" ht="15" hidden="false" customHeight="false" outlineLevel="0" collapsed="false">
      <c r="A44" s="9"/>
      <c r="B44" s="27"/>
      <c r="C44" s="7"/>
      <c r="D44" s="10"/>
      <c r="E44" s="10"/>
      <c r="F44" s="7"/>
      <c r="G44" s="11" t="str">
        <f aca="false">IF(OR(D44="",E44=""),"",ROUND(MOD(E44-D44,1)*24-N(F44)/60,2))</f>
        <v/>
      </c>
      <c r="H44" s="27"/>
      <c r="I44" s="7"/>
      <c r="J44" s="12" t="n">
        <f aca="false">IF(G44="",0,IF(H44="Job",G44,0))</f>
        <v>0</v>
      </c>
      <c r="K44" s="12" t="n">
        <f aca="false">IF(G44="",0,IF(H44="Non-job",G44,0))</f>
        <v>0</v>
      </c>
      <c r="L44" s="13" t="n">
        <f aca="false">IF(G44="",0,G44*IFERROR(VLOOKUP(B44,$Q$5:$S$24,3,FALSE()),0))</f>
        <v>0</v>
      </c>
      <c r="M44" s="13" t="n">
        <f aca="false">IF(H44="Job",L44,0)</f>
        <v>0</v>
      </c>
      <c r="N44" s="14" t="str">
        <f aca="false">IF(AND(B44="",G44=""),"",IF(B44="","Name missing",IF(COUNTIF($Q$5:$Q$24,B44)=0,"Name not on the crew list",IF(G44="","Start or finish missing",IF(H44="","Choose Job or Non-job",IF(AND(H44="Job",C44=""),"Job no. missing",IF(AND(H44="Job",COUNTIF('Sample by job'!$A$5:$A$24,C44)=0),"Job no. not on the job list",IF(I44="","Approver missing",""))))))))</f>
        <v/>
      </c>
      <c r="O44" s="7"/>
    </row>
    <row r="45" customFormat="false" ht="15" hidden="false" customHeight="false" outlineLevel="0" collapsed="false">
      <c r="A45" s="9"/>
      <c r="B45" s="27"/>
      <c r="C45" s="7"/>
      <c r="D45" s="10"/>
      <c r="E45" s="10"/>
      <c r="F45" s="7"/>
      <c r="G45" s="11" t="str">
        <f aca="false">IF(OR(D45="",E45=""),"",ROUND(MOD(E45-D45,1)*24-N(F45)/60,2))</f>
        <v/>
      </c>
      <c r="H45" s="27"/>
      <c r="I45" s="7"/>
      <c r="J45" s="12" t="n">
        <f aca="false">IF(G45="",0,IF(H45="Job",G45,0))</f>
        <v>0</v>
      </c>
      <c r="K45" s="12" t="n">
        <f aca="false">IF(G45="",0,IF(H45="Non-job",G45,0))</f>
        <v>0</v>
      </c>
      <c r="L45" s="13" t="n">
        <f aca="false">IF(G45="",0,G45*IFERROR(VLOOKUP(B45,$Q$5:$S$24,3,FALSE()),0))</f>
        <v>0</v>
      </c>
      <c r="M45" s="13" t="n">
        <f aca="false">IF(H45="Job",L45,0)</f>
        <v>0</v>
      </c>
      <c r="N45" s="14" t="str">
        <f aca="false">IF(AND(B45="",G45=""),"",IF(B45="","Name missing",IF(COUNTIF($Q$5:$Q$24,B45)=0,"Name not on the crew list",IF(G45="","Start or finish missing",IF(H45="","Choose Job or Non-job",IF(AND(H45="Job",C45=""),"Job no. missing",IF(AND(H45="Job",COUNTIF('Sample by job'!$A$5:$A$24,C45)=0),"Job no. not on the job list",IF(I45="","Approver missing",""))))))))</f>
        <v/>
      </c>
      <c r="O45" s="7"/>
    </row>
    <row r="46" customFormat="false" ht="15" hidden="false" customHeight="false" outlineLevel="0" collapsed="false">
      <c r="A46" s="9"/>
      <c r="B46" s="27"/>
      <c r="C46" s="7"/>
      <c r="D46" s="10"/>
      <c r="E46" s="10"/>
      <c r="F46" s="7"/>
      <c r="G46" s="11" t="str">
        <f aca="false">IF(OR(D46="",E46=""),"",ROUND(MOD(E46-D46,1)*24-N(F46)/60,2))</f>
        <v/>
      </c>
      <c r="H46" s="27"/>
      <c r="I46" s="7"/>
      <c r="J46" s="12" t="n">
        <f aca="false">IF(G46="",0,IF(H46="Job",G46,0))</f>
        <v>0</v>
      </c>
      <c r="K46" s="12" t="n">
        <f aca="false">IF(G46="",0,IF(H46="Non-job",G46,0))</f>
        <v>0</v>
      </c>
      <c r="L46" s="13" t="n">
        <f aca="false">IF(G46="",0,G46*IFERROR(VLOOKUP(B46,$Q$5:$S$24,3,FALSE()),0))</f>
        <v>0</v>
      </c>
      <c r="M46" s="13" t="n">
        <f aca="false">IF(H46="Job",L46,0)</f>
        <v>0</v>
      </c>
      <c r="N46" s="14" t="str">
        <f aca="false">IF(AND(B46="",G46=""),"",IF(B46="","Name missing",IF(COUNTIF($Q$5:$Q$24,B46)=0,"Name not on the crew list",IF(G46="","Start or finish missing",IF(H46="","Choose Job or Non-job",IF(AND(H46="Job",C46=""),"Job no. missing",IF(AND(H46="Job",COUNTIF('Sample by job'!$A$5:$A$24,C46)=0),"Job no. not on the job list",IF(I46="","Approver missing",""))))))))</f>
        <v/>
      </c>
      <c r="O46" s="7"/>
    </row>
    <row r="47" customFormat="false" ht="15" hidden="false" customHeight="false" outlineLevel="0" collapsed="false">
      <c r="A47" s="9"/>
      <c r="B47" s="27"/>
      <c r="C47" s="7"/>
      <c r="D47" s="10"/>
      <c r="E47" s="10"/>
      <c r="F47" s="7"/>
      <c r="G47" s="11" t="str">
        <f aca="false">IF(OR(D47="",E47=""),"",ROUND(MOD(E47-D47,1)*24-N(F47)/60,2))</f>
        <v/>
      </c>
      <c r="H47" s="27"/>
      <c r="I47" s="7"/>
      <c r="J47" s="12" t="n">
        <f aca="false">IF(G47="",0,IF(H47="Job",G47,0))</f>
        <v>0</v>
      </c>
      <c r="K47" s="12" t="n">
        <f aca="false">IF(G47="",0,IF(H47="Non-job",G47,0))</f>
        <v>0</v>
      </c>
      <c r="L47" s="13" t="n">
        <f aca="false">IF(G47="",0,G47*IFERROR(VLOOKUP(B47,$Q$5:$S$24,3,FALSE()),0))</f>
        <v>0</v>
      </c>
      <c r="M47" s="13" t="n">
        <f aca="false">IF(H47="Job",L47,0)</f>
        <v>0</v>
      </c>
      <c r="N47" s="14" t="str">
        <f aca="false">IF(AND(B47="",G47=""),"",IF(B47="","Name missing",IF(COUNTIF($Q$5:$Q$24,B47)=0,"Name not on the crew list",IF(G47="","Start or finish missing",IF(H47="","Choose Job or Non-job",IF(AND(H47="Job",C47=""),"Job no. missing",IF(AND(H47="Job",COUNTIF('Sample by job'!$A$5:$A$24,C47)=0),"Job no. not on the job list",IF(I47="","Approver missing",""))))))))</f>
        <v/>
      </c>
      <c r="O47" s="7"/>
    </row>
    <row r="48" customFormat="false" ht="15" hidden="false" customHeight="false" outlineLevel="0" collapsed="false">
      <c r="A48" s="9"/>
      <c r="B48" s="27"/>
      <c r="C48" s="7"/>
      <c r="D48" s="10"/>
      <c r="E48" s="10"/>
      <c r="F48" s="7"/>
      <c r="G48" s="11" t="str">
        <f aca="false">IF(OR(D48="",E48=""),"",ROUND(MOD(E48-D48,1)*24-N(F48)/60,2))</f>
        <v/>
      </c>
      <c r="H48" s="27"/>
      <c r="I48" s="7"/>
      <c r="J48" s="12" t="n">
        <f aca="false">IF(G48="",0,IF(H48="Job",G48,0))</f>
        <v>0</v>
      </c>
      <c r="K48" s="12" t="n">
        <f aca="false">IF(G48="",0,IF(H48="Non-job",G48,0))</f>
        <v>0</v>
      </c>
      <c r="L48" s="13" t="n">
        <f aca="false">IF(G48="",0,G48*IFERROR(VLOOKUP(B48,$Q$5:$S$24,3,FALSE()),0))</f>
        <v>0</v>
      </c>
      <c r="M48" s="13" t="n">
        <f aca="false">IF(H48="Job",L48,0)</f>
        <v>0</v>
      </c>
      <c r="N48" s="14" t="str">
        <f aca="false">IF(AND(B48="",G48=""),"",IF(B48="","Name missing",IF(COUNTIF($Q$5:$Q$24,B48)=0,"Name not on the crew list",IF(G48="","Start or finish missing",IF(H48="","Choose Job or Non-job",IF(AND(H48="Job",C48=""),"Job no. missing",IF(AND(H48="Job",COUNTIF('Sample by job'!$A$5:$A$24,C48)=0),"Job no. not on the job list",IF(I48="","Approver missing",""))))))))</f>
        <v/>
      </c>
      <c r="O48" s="7"/>
    </row>
    <row r="49" customFormat="false" ht="15" hidden="false" customHeight="false" outlineLevel="0" collapsed="false">
      <c r="A49" s="9"/>
      <c r="B49" s="27"/>
      <c r="C49" s="7"/>
      <c r="D49" s="10"/>
      <c r="E49" s="10"/>
      <c r="F49" s="7"/>
      <c r="G49" s="11" t="str">
        <f aca="false">IF(OR(D49="",E49=""),"",ROUND(MOD(E49-D49,1)*24-N(F49)/60,2))</f>
        <v/>
      </c>
      <c r="H49" s="27"/>
      <c r="I49" s="7"/>
      <c r="J49" s="12" t="n">
        <f aca="false">IF(G49="",0,IF(H49="Job",G49,0))</f>
        <v>0</v>
      </c>
      <c r="K49" s="12" t="n">
        <f aca="false">IF(G49="",0,IF(H49="Non-job",G49,0))</f>
        <v>0</v>
      </c>
      <c r="L49" s="13" t="n">
        <f aca="false">IF(G49="",0,G49*IFERROR(VLOOKUP(B49,$Q$5:$S$24,3,FALSE()),0))</f>
        <v>0</v>
      </c>
      <c r="M49" s="13" t="n">
        <f aca="false">IF(H49="Job",L49,0)</f>
        <v>0</v>
      </c>
      <c r="N49" s="14" t="str">
        <f aca="false">IF(AND(B49="",G49=""),"",IF(B49="","Name missing",IF(COUNTIF($Q$5:$Q$24,B49)=0,"Name not on the crew list",IF(G49="","Start or finish missing",IF(H49="","Choose Job or Non-job",IF(AND(H49="Job",C49=""),"Job no. missing",IF(AND(H49="Job",COUNTIF('Sample by job'!$A$5:$A$24,C49)=0),"Job no. not on the job list",IF(I49="","Approver missing",""))))))))</f>
        <v/>
      </c>
      <c r="O49" s="7"/>
    </row>
    <row r="50" customFormat="false" ht="15" hidden="false" customHeight="false" outlineLevel="0" collapsed="false">
      <c r="A50" s="9"/>
      <c r="B50" s="27"/>
      <c r="C50" s="7"/>
      <c r="D50" s="10"/>
      <c r="E50" s="10"/>
      <c r="F50" s="7"/>
      <c r="G50" s="11" t="str">
        <f aca="false">IF(OR(D50="",E50=""),"",ROUND(MOD(E50-D50,1)*24-N(F50)/60,2))</f>
        <v/>
      </c>
      <c r="H50" s="27"/>
      <c r="I50" s="7"/>
      <c r="J50" s="12" t="n">
        <f aca="false">IF(G50="",0,IF(H50="Job",G50,0))</f>
        <v>0</v>
      </c>
      <c r="K50" s="12" t="n">
        <f aca="false">IF(G50="",0,IF(H50="Non-job",G50,0))</f>
        <v>0</v>
      </c>
      <c r="L50" s="13" t="n">
        <f aca="false">IF(G50="",0,G50*IFERROR(VLOOKUP(B50,$Q$5:$S$24,3,FALSE()),0))</f>
        <v>0</v>
      </c>
      <c r="M50" s="13" t="n">
        <f aca="false">IF(H50="Job",L50,0)</f>
        <v>0</v>
      </c>
      <c r="N50" s="14" t="str">
        <f aca="false">IF(AND(B50="",G50=""),"",IF(B50="","Name missing",IF(COUNTIF($Q$5:$Q$24,B50)=0,"Name not on the crew list",IF(G50="","Start or finish missing",IF(H50="","Choose Job or Non-job",IF(AND(H50="Job",C50=""),"Job no. missing",IF(AND(H50="Job",COUNTIF('Sample by job'!$A$5:$A$24,C50)=0),"Job no. not on the job list",IF(I50="","Approver missing",""))))))))</f>
        <v/>
      </c>
      <c r="O50" s="7"/>
    </row>
    <row r="51" customFormat="false" ht="15" hidden="false" customHeight="false" outlineLevel="0" collapsed="false">
      <c r="A51" s="9"/>
      <c r="B51" s="27"/>
      <c r="C51" s="7"/>
      <c r="D51" s="10"/>
      <c r="E51" s="10"/>
      <c r="F51" s="7"/>
      <c r="G51" s="11" t="str">
        <f aca="false">IF(OR(D51="",E51=""),"",ROUND(MOD(E51-D51,1)*24-N(F51)/60,2))</f>
        <v/>
      </c>
      <c r="H51" s="27"/>
      <c r="I51" s="7"/>
      <c r="J51" s="12" t="n">
        <f aca="false">IF(G51="",0,IF(H51="Job",G51,0))</f>
        <v>0</v>
      </c>
      <c r="K51" s="12" t="n">
        <f aca="false">IF(G51="",0,IF(H51="Non-job",G51,0))</f>
        <v>0</v>
      </c>
      <c r="L51" s="13" t="n">
        <f aca="false">IF(G51="",0,G51*IFERROR(VLOOKUP(B51,$Q$5:$S$24,3,FALSE()),0))</f>
        <v>0</v>
      </c>
      <c r="M51" s="13" t="n">
        <f aca="false">IF(H51="Job",L51,0)</f>
        <v>0</v>
      </c>
      <c r="N51" s="14" t="str">
        <f aca="false">IF(AND(B51="",G51=""),"",IF(B51="","Name missing",IF(COUNTIF($Q$5:$Q$24,B51)=0,"Name not on the crew list",IF(G51="","Start or finish missing",IF(H51="","Choose Job or Non-job",IF(AND(H51="Job",C51=""),"Job no. missing",IF(AND(H51="Job",COUNTIF('Sample by job'!$A$5:$A$24,C51)=0),"Job no. not on the job list",IF(I51="","Approver missing",""))))))))</f>
        <v/>
      </c>
      <c r="O51" s="7"/>
    </row>
    <row r="52" customFormat="false" ht="15" hidden="false" customHeight="false" outlineLevel="0" collapsed="false">
      <c r="A52" s="9"/>
      <c r="B52" s="27"/>
      <c r="C52" s="7"/>
      <c r="D52" s="10"/>
      <c r="E52" s="10"/>
      <c r="F52" s="7"/>
      <c r="G52" s="11" t="str">
        <f aca="false">IF(OR(D52="",E52=""),"",ROUND(MOD(E52-D52,1)*24-N(F52)/60,2))</f>
        <v/>
      </c>
      <c r="H52" s="27"/>
      <c r="I52" s="7"/>
      <c r="J52" s="12" t="n">
        <f aca="false">IF(G52="",0,IF(H52="Job",G52,0))</f>
        <v>0</v>
      </c>
      <c r="K52" s="12" t="n">
        <f aca="false">IF(G52="",0,IF(H52="Non-job",G52,0))</f>
        <v>0</v>
      </c>
      <c r="L52" s="13" t="n">
        <f aca="false">IF(G52="",0,G52*IFERROR(VLOOKUP(B52,$Q$5:$S$24,3,FALSE()),0))</f>
        <v>0</v>
      </c>
      <c r="M52" s="13" t="n">
        <f aca="false">IF(H52="Job",L52,0)</f>
        <v>0</v>
      </c>
      <c r="N52" s="14" t="str">
        <f aca="false">IF(AND(B52="",G52=""),"",IF(B52="","Name missing",IF(COUNTIF($Q$5:$Q$24,B52)=0,"Name not on the crew list",IF(G52="","Start or finish missing",IF(H52="","Choose Job or Non-job",IF(AND(H52="Job",C52=""),"Job no. missing",IF(AND(H52="Job",COUNTIF('Sample by job'!$A$5:$A$24,C52)=0),"Job no. not on the job list",IF(I52="","Approver missing",""))))))))</f>
        <v/>
      </c>
      <c r="O52" s="7"/>
    </row>
    <row r="53" customFormat="false" ht="15" hidden="false" customHeight="false" outlineLevel="0" collapsed="false">
      <c r="A53" s="9"/>
      <c r="B53" s="27"/>
      <c r="C53" s="7"/>
      <c r="D53" s="10"/>
      <c r="E53" s="10"/>
      <c r="F53" s="7"/>
      <c r="G53" s="11" t="str">
        <f aca="false">IF(OR(D53="",E53=""),"",ROUND(MOD(E53-D53,1)*24-N(F53)/60,2))</f>
        <v/>
      </c>
      <c r="H53" s="27"/>
      <c r="I53" s="7"/>
      <c r="J53" s="12" t="n">
        <f aca="false">IF(G53="",0,IF(H53="Job",G53,0))</f>
        <v>0</v>
      </c>
      <c r="K53" s="12" t="n">
        <f aca="false">IF(G53="",0,IF(H53="Non-job",G53,0))</f>
        <v>0</v>
      </c>
      <c r="L53" s="13" t="n">
        <f aca="false">IF(G53="",0,G53*IFERROR(VLOOKUP(B53,$Q$5:$S$24,3,FALSE()),0))</f>
        <v>0</v>
      </c>
      <c r="M53" s="13" t="n">
        <f aca="false">IF(H53="Job",L53,0)</f>
        <v>0</v>
      </c>
      <c r="N53" s="14" t="str">
        <f aca="false">IF(AND(B53="",G53=""),"",IF(B53="","Name missing",IF(COUNTIF($Q$5:$Q$24,B53)=0,"Name not on the crew list",IF(G53="","Start or finish missing",IF(H53="","Choose Job or Non-job",IF(AND(H53="Job",C53=""),"Job no. missing",IF(AND(H53="Job",COUNTIF('Sample by job'!$A$5:$A$24,C53)=0),"Job no. not on the job list",IF(I53="","Approver missing",""))))))))</f>
        <v/>
      </c>
      <c r="O53" s="7"/>
    </row>
    <row r="54" customFormat="false" ht="15" hidden="false" customHeight="false" outlineLevel="0" collapsed="false">
      <c r="A54" s="9"/>
      <c r="B54" s="27"/>
      <c r="C54" s="7"/>
      <c r="D54" s="10"/>
      <c r="E54" s="10"/>
      <c r="F54" s="7"/>
      <c r="G54" s="11" t="str">
        <f aca="false">IF(OR(D54="",E54=""),"",ROUND(MOD(E54-D54,1)*24-N(F54)/60,2))</f>
        <v/>
      </c>
      <c r="H54" s="27"/>
      <c r="I54" s="7"/>
      <c r="J54" s="12" t="n">
        <f aca="false">IF(G54="",0,IF(H54="Job",G54,0))</f>
        <v>0</v>
      </c>
      <c r="K54" s="12" t="n">
        <f aca="false">IF(G54="",0,IF(H54="Non-job",G54,0))</f>
        <v>0</v>
      </c>
      <c r="L54" s="13" t="n">
        <f aca="false">IF(G54="",0,G54*IFERROR(VLOOKUP(B54,$Q$5:$S$24,3,FALSE()),0))</f>
        <v>0</v>
      </c>
      <c r="M54" s="13" t="n">
        <f aca="false">IF(H54="Job",L54,0)</f>
        <v>0</v>
      </c>
      <c r="N54" s="14" t="str">
        <f aca="false">IF(AND(B54="",G54=""),"",IF(B54="","Name missing",IF(COUNTIF($Q$5:$Q$24,B54)=0,"Name not on the crew list",IF(G54="","Start or finish missing",IF(H54="","Choose Job or Non-job",IF(AND(H54="Job",C54=""),"Job no. missing",IF(AND(H54="Job",COUNTIF('Sample by job'!$A$5:$A$24,C54)=0),"Job no. not on the job list",IF(I54="","Approver missing",""))))))))</f>
        <v/>
      </c>
      <c r="O54" s="7"/>
    </row>
    <row r="55" customFormat="false" ht="15" hidden="false" customHeight="false" outlineLevel="0" collapsed="false">
      <c r="A55" s="9"/>
      <c r="B55" s="27"/>
      <c r="C55" s="7"/>
      <c r="D55" s="10"/>
      <c r="E55" s="10"/>
      <c r="F55" s="7"/>
      <c r="G55" s="11" t="str">
        <f aca="false">IF(OR(D55="",E55=""),"",ROUND(MOD(E55-D55,1)*24-N(F55)/60,2))</f>
        <v/>
      </c>
      <c r="H55" s="27"/>
      <c r="I55" s="7"/>
      <c r="J55" s="12" t="n">
        <f aca="false">IF(G55="",0,IF(H55="Job",G55,0))</f>
        <v>0</v>
      </c>
      <c r="K55" s="12" t="n">
        <f aca="false">IF(G55="",0,IF(H55="Non-job",G55,0))</f>
        <v>0</v>
      </c>
      <c r="L55" s="13" t="n">
        <f aca="false">IF(G55="",0,G55*IFERROR(VLOOKUP(B55,$Q$5:$S$24,3,FALSE()),0))</f>
        <v>0</v>
      </c>
      <c r="M55" s="13" t="n">
        <f aca="false">IF(H55="Job",L55,0)</f>
        <v>0</v>
      </c>
      <c r="N55" s="14" t="str">
        <f aca="false">IF(AND(B55="",G55=""),"",IF(B55="","Name missing",IF(COUNTIF($Q$5:$Q$24,B55)=0,"Name not on the crew list",IF(G55="","Start or finish missing",IF(H55="","Choose Job or Non-job",IF(AND(H55="Job",C55=""),"Job no. missing",IF(AND(H55="Job",COUNTIF('Sample by job'!$A$5:$A$24,C55)=0),"Job no. not on the job list",IF(I55="","Approver missing",""))))))))</f>
        <v/>
      </c>
      <c r="O55" s="7"/>
    </row>
    <row r="56" customFormat="false" ht="15" hidden="false" customHeight="false" outlineLevel="0" collapsed="false">
      <c r="A56" s="9"/>
      <c r="B56" s="27"/>
      <c r="C56" s="7"/>
      <c r="D56" s="10"/>
      <c r="E56" s="10"/>
      <c r="F56" s="7"/>
      <c r="G56" s="11" t="str">
        <f aca="false">IF(OR(D56="",E56=""),"",ROUND(MOD(E56-D56,1)*24-N(F56)/60,2))</f>
        <v/>
      </c>
      <c r="H56" s="27"/>
      <c r="I56" s="7"/>
      <c r="J56" s="12" t="n">
        <f aca="false">IF(G56="",0,IF(H56="Job",G56,0))</f>
        <v>0</v>
      </c>
      <c r="K56" s="12" t="n">
        <f aca="false">IF(G56="",0,IF(H56="Non-job",G56,0))</f>
        <v>0</v>
      </c>
      <c r="L56" s="13" t="n">
        <f aca="false">IF(G56="",0,G56*IFERROR(VLOOKUP(B56,$Q$5:$S$24,3,FALSE()),0))</f>
        <v>0</v>
      </c>
      <c r="M56" s="13" t="n">
        <f aca="false">IF(H56="Job",L56,0)</f>
        <v>0</v>
      </c>
      <c r="N56" s="14" t="str">
        <f aca="false">IF(AND(B56="",G56=""),"",IF(B56="","Name missing",IF(COUNTIF($Q$5:$Q$24,B56)=0,"Name not on the crew list",IF(G56="","Start or finish missing",IF(H56="","Choose Job or Non-job",IF(AND(H56="Job",C56=""),"Job no. missing",IF(AND(H56="Job",COUNTIF('Sample by job'!$A$5:$A$24,C56)=0),"Job no. not on the job list",IF(I56="","Approver missing",""))))))))</f>
        <v/>
      </c>
      <c r="O56" s="7"/>
    </row>
    <row r="57" customFormat="false" ht="15" hidden="false" customHeight="false" outlineLevel="0" collapsed="false">
      <c r="A57" s="9"/>
      <c r="B57" s="27"/>
      <c r="C57" s="7"/>
      <c r="D57" s="10"/>
      <c r="E57" s="10"/>
      <c r="F57" s="7"/>
      <c r="G57" s="11" t="str">
        <f aca="false">IF(OR(D57="",E57=""),"",ROUND(MOD(E57-D57,1)*24-N(F57)/60,2))</f>
        <v/>
      </c>
      <c r="H57" s="27"/>
      <c r="I57" s="7"/>
      <c r="J57" s="12" t="n">
        <f aca="false">IF(G57="",0,IF(H57="Job",G57,0))</f>
        <v>0</v>
      </c>
      <c r="K57" s="12" t="n">
        <f aca="false">IF(G57="",0,IF(H57="Non-job",G57,0))</f>
        <v>0</v>
      </c>
      <c r="L57" s="13" t="n">
        <f aca="false">IF(G57="",0,G57*IFERROR(VLOOKUP(B57,$Q$5:$S$24,3,FALSE()),0))</f>
        <v>0</v>
      </c>
      <c r="M57" s="13" t="n">
        <f aca="false">IF(H57="Job",L57,0)</f>
        <v>0</v>
      </c>
      <c r="N57" s="14" t="str">
        <f aca="false">IF(AND(B57="",G57=""),"",IF(B57="","Name missing",IF(COUNTIF($Q$5:$Q$24,B57)=0,"Name not on the crew list",IF(G57="","Start or finish missing",IF(H57="","Choose Job or Non-job",IF(AND(H57="Job",C57=""),"Job no. missing",IF(AND(H57="Job",COUNTIF('Sample by job'!$A$5:$A$24,C57)=0),"Job no. not on the job list",IF(I57="","Approver missing",""))))))))</f>
        <v/>
      </c>
      <c r="O57" s="7"/>
    </row>
    <row r="58" customFormat="false" ht="15" hidden="false" customHeight="false" outlineLevel="0" collapsed="false">
      <c r="A58" s="9"/>
      <c r="B58" s="27"/>
      <c r="C58" s="7"/>
      <c r="D58" s="10"/>
      <c r="E58" s="10"/>
      <c r="F58" s="7"/>
      <c r="G58" s="11" t="str">
        <f aca="false">IF(OR(D58="",E58=""),"",ROUND(MOD(E58-D58,1)*24-N(F58)/60,2))</f>
        <v/>
      </c>
      <c r="H58" s="27"/>
      <c r="I58" s="7"/>
      <c r="J58" s="12" t="n">
        <f aca="false">IF(G58="",0,IF(H58="Job",G58,0))</f>
        <v>0</v>
      </c>
      <c r="K58" s="12" t="n">
        <f aca="false">IF(G58="",0,IF(H58="Non-job",G58,0))</f>
        <v>0</v>
      </c>
      <c r="L58" s="13" t="n">
        <f aca="false">IF(G58="",0,G58*IFERROR(VLOOKUP(B58,$Q$5:$S$24,3,FALSE()),0))</f>
        <v>0</v>
      </c>
      <c r="M58" s="13" t="n">
        <f aca="false">IF(H58="Job",L58,0)</f>
        <v>0</v>
      </c>
      <c r="N58" s="14" t="str">
        <f aca="false">IF(AND(B58="",G58=""),"",IF(B58="","Name missing",IF(COUNTIF($Q$5:$Q$24,B58)=0,"Name not on the crew list",IF(G58="","Start or finish missing",IF(H58="","Choose Job or Non-job",IF(AND(H58="Job",C58=""),"Job no. missing",IF(AND(H58="Job",COUNTIF('Sample by job'!$A$5:$A$24,C58)=0),"Job no. not on the job list",IF(I58="","Approver missing",""))))))))</f>
        <v/>
      </c>
      <c r="O58" s="7"/>
    </row>
    <row r="59" customFormat="false" ht="15" hidden="false" customHeight="false" outlineLevel="0" collapsed="false">
      <c r="A59" s="9"/>
      <c r="B59" s="27"/>
      <c r="C59" s="7"/>
      <c r="D59" s="10"/>
      <c r="E59" s="10"/>
      <c r="F59" s="7"/>
      <c r="G59" s="11" t="str">
        <f aca="false">IF(OR(D59="",E59=""),"",ROUND(MOD(E59-D59,1)*24-N(F59)/60,2))</f>
        <v/>
      </c>
      <c r="H59" s="27"/>
      <c r="I59" s="7"/>
      <c r="J59" s="12" t="n">
        <f aca="false">IF(G59="",0,IF(H59="Job",G59,0))</f>
        <v>0</v>
      </c>
      <c r="K59" s="12" t="n">
        <f aca="false">IF(G59="",0,IF(H59="Non-job",G59,0))</f>
        <v>0</v>
      </c>
      <c r="L59" s="13" t="n">
        <f aca="false">IF(G59="",0,G59*IFERROR(VLOOKUP(B59,$Q$5:$S$24,3,FALSE()),0))</f>
        <v>0</v>
      </c>
      <c r="M59" s="13" t="n">
        <f aca="false">IF(H59="Job",L59,0)</f>
        <v>0</v>
      </c>
      <c r="N59" s="14" t="str">
        <f aca="false">IF(AND(B59="",G59=""),"",IF(B59="","Name missing",IF(COUNTIF($Q$5:$Q$24,B59)=0,"Name not on the crew list",IF(G59="","Start or finish missing",IF(H59="","Choose Job or Non-job",IF(AND(H59="Job",C59=""),"Job no. missing",IF(AND(H59="Job",COUNTIF('Sample by job'!$A$5:$A$24,C59)=0),"Job no. not on the job list",IF(I59="","Approver missing",""))))))))</f>
        <v/>
      </c>
      <c r="O59" s="7"/>
    </row>
    <row r="60" customFormat="false" ht="15" hidden="false" customHeight="false" outlineLevel="0" collapsed="false">
      <c r="A60" s="9"/>
      <c r="B60" s="27"/>
      <c r="C60" s="7"/>
      <c r="D60" s="10"/>
      <c r="E60" s="10"/>
      <c r="F60" s="7"/>
      <c r="G60" s="11" t="str">
        <f aca="false">IF(OR(D60="",E60=""),"",ROUND(MOD(E60-D60,1)*24-N(F60)/60,2))</f>
        <v/>
      </c>
      <c r="H60" s="27"/>
      <c r="I60" s="7"/>
      <c r="J60" s="12" t="n">
        <f aca="false">IF(G60="",0,IF(H60="Job",G60,0))</f>
        <v>0</v>
      </c>
      <c r="K60" s="12" t="n">
        <f aca="false">IF(G60="",0,IF(H60="Non-job",G60,0))</f>
        <v>0</v>
      </c>
      <c r="L60" s="13" t="n">
        <f aca="false">IF(G60="",0,G60*IFERROR(VLOOKUP(B60,$Q$5:$S$24,3,FALSE()),0))</f>
        <v>0</v>
      </c>
      <c r="M60" s="13" t="n">
        <f aca="false">IF(H60="Job",L60,0)</f>
        <v>0</v>
      </c>
      <c r="N60" s="14" t="str">
        <f aca="false">IF(AND(B60="",G60=""),"",IF(B60="","Name missing",IF(COUNTIF($Q$5:$Q$24,B60)=0,"Name not on the crew list",IF(G60="","Start or finish missing",IF(H60="","Choose Job or Non-job",IF(AND(H60="Job",C60=""),"Job no. missing",IF(AND(H60="Job",COUNTIF('Sample by job'!$A$5:$A$24,C60)=0),"Job no. not on the job list",IF(I60="","Approver missing",""))))))))</f>
        <v/>
      </c>
      <c r="O60" s="7"/>
    </row>
    <row r="61" customFormat="false" ht="15" hidden="false" customHeight="false" outlineLevel="0" collapsed="false">
      <c r="A61" s="9"/>
      <c r="B61" s="27"/>
      <c r="C61" s="7"/>
      <c r="D61" s="10"/>
      <c r="E61" s="10"/>
      <c r="F61" s="7"/>
      <c r="G61" s="11" t="str">
        <f aca="false">IF(OR(D61="",E61=""),"",ROUND(MOD(E61-D61,1)*24-N(F61)/60,2))</f>
        <v/>
      </c>
      <c r="H61" s="27"/>
      <c r="I61" s="7"/>
      <c r="J61" s="12" t="n">
        <f aca="false">IF(G61="",0,IF(H61="Job",G61,0))</f>
        <v>0</v>
      </c>
      <c r="K61" s="12" t="n">
        <f aca="false">IF(G61="",0,IF(H61="Non-job",G61,0))</f>
        <v>0</v>
      </c>
      <c r="L61" s="13" t="n">
        <f aca="false">IF(G61="",0,G61*IFERROR(VLOOKUP(B61,$Q$5:$S$24,3,FALSE()),0))</f>
        <v>0</v>
      </c>
      <c r="M61" s="13" t="n">
        <f aca="false">IF(H61="Job",L61,0)</f>
        <v>0</v>
      </c>
      <c r="N61" s="14" t="str">
        <f aca="false">IF(AND(B61="",G61=""),"",IF(B61="","Name missing",IF(COUNTIF($Q$5:$Q$24,B61)=0,"Name not on the crew list",IF(G61="","Start or finish missing",IF(H61="","Choose Job or Non-job",IF(AND(H61="Job",C61=""),"Job no. missing",IF(AND(H61="Job",COUNTIF('Sample by job'!$A$5:$A$24,C61)=0),"Job no. not on the job list",IF(I61="","Approver missing",""))))))))</f>
        <v/>
      </c>
      <c r="O61" s="7"/>
    </row>
    <row r="62" customFormat="false" ht="15" hidden="false" customHeight="false" outlineLevel="0" collapsed="false">
      <c r="A62" s="9"/>
      <c r="B62" s="27"/>
      <c r="C62" s="7"/>
      <c r="D62" s="10"/>
      <c r="E62" s="10"/>
      <c r="F62" s="7"/>
      <c r="G62" s="11" t="str">
        <f aca="false">IF(OR(D62="",E62=""),"",ROUND(MOD(E62-D62,1)*24-N(F62)/60,2))</f>
        <v/>
      </c>
      <c r="H62" s="27"/>
      <c r="I62" s="7"/>
      <c r="J62" s="12" t="n">
        <f aca="false">IF(G62="",0,IF(H62="Job",G62,0))</f>
        <v>0</v>
      </c>
      <c r="K62" s="12" t="n">
        <f aca="false">IF(G62="",0,IF(H62="Non-job",G62,0))</f>
        <v>0</v>
      </c>
      <c r="L62" s="13" t="n">
        <f aca="false">IF(G62="",0,G62*IFERROR(VLOOKUP(B62,$Q$5:$S$24,3,FALSE()),0))</f>
        <v>0</v>
      </c>
      <c r="M62" s="13" t="n">
        <f aca="false">IF(H62="Job",L62,0)</f>
        <v>0</v>
      </c>
      <c r="N62" s="14" t="str">
        <f aca="false">IF(AND(B62="",G62=""),"",IF(B62="","Name missing",IF(COUNTIF($Q$5:$Q$24,B62)=0,"Name not on the crew list",IF(G62="","Start or finish missing",IF(H62="","Choose Job or Non-job",IF(AND(H62="Job",C62=""),"Job no. missing",IF(AND(H62="Job",COUNTIF('Sample by job'!$A$5:$A$24,C62)=0),"Job no. not on the job list",IF(I62="","Approver missing",""))))))))</f>
        <v/>
      </c>
      <c r="O62" s="7"/>
    </row>
    <row r="63" customFormat="false" ht="15" hidden="false" customHeight="false" outlineLevel="0" collapsed="false">
      <c r="A63" s="9"/>
      <c r="B63" s="27"/>
      <c r="C63" s="7"/>
      <c r="D63" s="10"/>
      <c r="E63" s="10"/>
      <c r="F63" s="7"/>
      <c r="G63" s="11" t="str">
        <f aca="false">IF(OR(D63="",E63=""),"",ROUND(MOD(E63-D63,1)*24-N(F63)/60,2))</f>
        <v/>
      </c>
      <c r="H63" s="27"/>
      <c r="I63" s="7"/>
      <c r="J63" s="12" t="n">
        <f aca="false">IF(G63="",0,IF(H63="Job",G63,0))</f>
        <v>0</v>
      </c>
      <c r="K63" s="12" t="n">
        <f aca="false">IF(G63="",0,IF(H63="Non-job",G63,0))</f>
        <v>0</v>
      </c>
      <c r="L63" s="13" t="n">
        <f aca="false">IF(G63="",0,G63*IFERROR(VLOOKUP(B63,$Q$5:$S$24,3,FALSE()),0))</f>
        <v>0</v>
      </c>
      <c r="M63" s="13" t="n">
        <f aca="false">IF(H63="Job",L63,0)</f>
        <v>0</v>
      </c>
      <c r="N63" s="14" t="str">
        <f aca="false">IF(AND(B63="",G63=""),"",IF(B63="","Name missing",IF(COUNTIF($Q$5:$Q$24,B63)=0,"Name not on the crew list",IF(G63="","Start or finish missing",IF(H63="","Choose Job or Non-job",IF(AND(H63="Job",C63=""),"Job no. missing",IF(AND(H63="Job",COUNTIF('Sample by job'!$A$5:$A$24,C63)=0),"Job no. not on the job list",IF(I63="","Approver missing",""))))))))</f>
        <v/>
      </c>
      <c r="O63" s="7"/>
    </row>
    <row r="64" customFormat="false" ht="15" hidden="false" customHeight="false" outlineLevel="0" collapsed="false">
      <c r="A64" s="9"/>
      <c r="B64" s="27"/>
      <c r="C64" s="7"/>
      <c r="D64" s="10"/>
      <c r="E64" s="10"/>
      <c r="F64" s="7"/>
      <c r="G64" s="11" t="str">
        <f aca="false">IF(OR(D64="",E64=""),"",ROUND(MOD(E64-D64,1)*24-N(F64)/60,2))</f>
        <v/>
      </c>
      <c r="H64" s="27"/>
      <c r="I64" s="7"/>
      <c r="J64" s="12" t="n">
        <f aca="false">IF(G64="",0,IF(H64="Job",G64,0))</f>
        <v>0</v>
      </c>
      <c r="K64" s="12" t="n">
        <f aca="false">IF(G64="",0,IF(H64="Non-job",G64,0))</f>
        <v>0</v>
      </c>
      <c r="L64" s="13" t="n">
        <f aca="false">IF(G64="",0,G64*IFERROR(VLOOKUP(B64,$Q$5:$S$24,3,FALSE()),0))</f>
        <v>0</v>
      </c>
      <c r="M64" s="13" t="n">
        <f aca="false">IF(H64="Job",L64,0)</f>
        <v>0</v>
      </c>
      <c r="N64" s="14" t="str">
        <f aca="false">IF(AND(B64="",G64=""),"",IF(B64="","Name missing",IF(COUNTIF($Q$5:$Q$24,B64)=0,"Name not on the crew list",IF(G64="","Start or finish missing",IF(H64="","Choose Job or Non-job",IF(AND(H64="Job",C64=""),"Job no. missing",IF(AND(H64="Job",COUNTIF('Sample by job'!$A$5:$A$24,C64)=0),"Job no. not on the job list",IF(I64="","Approver missing",""))))))))</f>
        <v/>
      </c>
      <c r="O64" s="7"/>
    </row>
    <row r="65" customFormat="false" ht="15" hidden="false" customHeight="false" outlineLevel="0" collapsed="false">
      <c r="A65" s="9"/>
      <c r="B65" s="27"/>
      <c r="C65" s="7"/>
      <c r="D65" s="10"/>
      <c r="E65" s="10"/>
      <c r="F65" s="7"/>
      <c r="G65" s="11" t="str">
        <f aca="false">IF(OR(D65="",E65=""),"",ROUND(MOD(E65-D65,1)*24-N(F65)/60,2))</f>
        <v/>
      </c>
      <c r="H65" s="27"/>
      <c r="I65" s="7"/>
      <c r="J65" s="12" t="n">
        <f aca="false">IF(G65="",0,IF(H65="Job",G65,0))</f>
        <v>0</v>
      </c>
      <c r="K65" s="12" t="n">
        <f aca="false">IF(G65="",0,IF(H65="Non-job",G65,0))</f>
        <v>0</v>
      </c>
      <c r="L65" s="13" t="n">
        <f aca="false">IF(G65="",0,G65*IFERROR(VLOOKUP(B65,$Q$5:$S$24,3,FALSE()),0))</f>
        <v>0</v>
      </c>
      <c r="M65" s="13" t="n">
        <f aca="false">IF(H65="Job",L65,0)</f>
        <v>0</v>
      </c>
      <c r="N65" s="14" t="str">
        <f aca="false">IF(AND(B65="",G65=""),"",IF(B65="","Name missing",IF(COUNTIF($Q$5:$Q$24,B65)=0,"Name not on the crew list",IF(G65="","Start or finish missing",IF(H65="","Choose Job or Non-job",IF(AND(H65="Job",C65=""),"Job no. missing",IF(AND(H65="Job",COUNTIF('Sample by job'!$A$5:$A$24,C65)=0),"Job no. not on the job list",IF(I65="","Approver missing",""))))))))</f>
        <v/>
      </c>
      <c r="O65" s="7"/>
    </row>
    <row r="66" customFormat="false" ht="15" hidden="false" customHeight="false" outlineLevel="0" collapsed="false">
      <c r="A66" s="9"/>
      <c r="B66" s="27"/>
      <c r="C66" s="7"/>
      <c r="D66" s="10"/>
      <c r="E66" s="10"/>
      <c r="F66" s="7"/>
      <c r="G66" s="11" t="str">
        <f aca="false">IF(OR(D66="",E66=""),"",ROUND(MOD(E66-D66,1)*24-N(F66)/60,2))</f>
        <v/>
      </c>
      <c r="H66" s="27"/>
      <c r="I66" s="7"/>
      <c r="J66" s="12" t="n">
        <f aca="false">IF(G66="",0,IF(H66="Job",G66,0))</f>
        <v>0</v>
      </c>
      <c r="K66" s="12" t="n">
        <f aca="false">IF(G66="",0,IF(H66="Non-job",G66,0))</f>
        <v>0</v>
      </c>
      <c r="L66" s="13" t="n">
        <f aca="false">IF(G66="",0,G66*IFERROR(VLOOKUP(B66,$Q$5:$S$24,3,FALSE()),0))</f>
        <v>0</v>
      </c>
      <c r="M66" s="13" t="n">
        <f aca="false">IF(H66="Job",L66,0)</f>
        <v>0</v>
      </c>
      <c r="N66" s="14" t="str">
        <f aca="false">IF(AND(B66="",G66=""),"",IF(B66="","Name missing",IF(COUNTIF($Q$5:$Q$24,B66)=0,"Name not on the crew list",IF(G66="","Start or finish missing",IF(H66="","Choose Job or Non-job",IF(AND(H66="Job",C66=""),"Job no. missing",IF(AND(H66="Job",COUNTIF('Sample by job'!$A$5:$A$24,C66)=0),"Job no. not on the job list",IF(I66="","Approver missing",""))))))))</f>
        <v/>
      </c>
      <c r="O66" s="7"/>
    </row>
    <row r="67" customFormat="false" ht="15" hidden="false" customHeight="false" outlineLevel="0" collapsed="false">
      <c r="A67" s="9"/>
      <c r="B67" s="27"/>
      <c r="C67" s="7"/>
      <c r="D67" s="10"/>
      <c r="E67" s="10"/>
      <c r="F67" s="7"/>
      <c r="G67" s="11" t="str">
        <f aca="false">IF(OR(D67="",E67=""),"",ROUND(MOD(E67-D67,1)*24-N(F67)/60,2))</f>
        <v/>
      </c>
      <c r="H67" s="27"/>
      <c r="I67" s="7"/>
      <c r="J67" s="12" t="n">
        <f aca="false">IF(G67="",0,IF(H67="Job",G67,0))</f>
        <v>0</v>
      </c>
      <c r="K67" s="12" t="n">
        <f aca="false">IF(G67="",0,IF(H67="Non-job",G67,0))</f>
        <v>0</v>
      </c>
      <c r="L67" s="13" t="n">
        <f aca="false">IF(G67="",0,G67*IFERROR(VLOOKUP(B67,$Q$5:$S$24,3,FALSE()),0))</f>
        <v>0</v>
      </c>
      <c r="M67" s="13" t="n">
        <f aca="false">IF(H67="Job",L67,0)</f>
        <v>0</v>
      </c>
      <c r="N67" s="14" t="str">
        <f aca="false">IF(AND(B67="",G67=""),"",IF(B67="","Name missing",IF(COUNTIF($Q$5:$Q$24,B67)=0,"Name not on the crew list",IF(G67="","Start or finish missing",IF(H67="","Choose Job or Non-job",IF(AND(H67="Job",C67=""),"Job no. missing",IF(AND(H67="Job",COUNTIF('Sample by job'!$A$5:$A$24,C67)=0),"Job no. not on the job list",IF(I67="","Approver missing",""))))))))</f>
        <v/>
      </c>
      <c r="O67" s="7"/>
    </row>
    <row r="68" customFormat="false" ht="15" hidden="false" customHeight="false" outlineLevel="0" collapsed="false">
      <c r="A68" s="9"/>
      <c r="B68" s="27"/>
      <c r="C68" s="7"/>
      <c r="D68" s="10"/>
      <c r="E68" s="10"/>
      <c r="F68" s="7"/>
      <c r="G68" s="11" t="str">
        <f aca="false">IF(OR(D68="",E68=""),"",ROUND(MOD(E68-D68,1)*24-N(F68)/60,2))</f>
        <v/>
      </c>
      <c r="H68" s="27"/>
      <c r="I68" s="7"/>
      <c r="J68" s="12" t="n">
        <f aca="false">IF(G68="",0,IF(H68="Job",G68,0))</f>
        <v>0</v>
      </c>
      <c r="K68" s="12" t="n">
        <f aca="false">IF(G68="",0,IF(H68="Non-job",G68,0))</f>
        <v>0</v>
      </c>
      <c r="L68" s="13" t="n">
        <f aca="false">IF(G68="",0,G68*IFERROR(VLOOKUP(B68,$Q$5:$S$24,3,FALSE()),0))</f>
        <v>0</v>
      </c>
      <c r="M68" s="13" t="n">
        <f aca="false">IF(H68="Job",L68,0)</f>
        <v>0</v>
      </c>
      <c r="N68" s="14" t="str">
        <f aca="false">IF(AND(B68="",G68=""),"",IF(B68="","Name missing",IF(COUNTIF($Q$5:$Q$24,B68)=0,"Name not on the crew list",IF(G68="","Start or finish missing",IF(H68="","Choose Job or Non-job",IF(AND(H68="Job",C68=""),"Job no. missing",IF(AND(H68="Job",COUNTIF('Sample by job'!$A$5:$A$24,C68)=0),"Job no. not on the job list",IF(I68="","Approver missing",""))))))))</f>
        <v/>
      </c>
      <c r="O68" s="7"/>
    </row>
    <row r="69" customFormat="false" ht="15" hidden="false" customHeight="false" outlineLevel="0" collapsed="false">
      <c r="A69" s="9"/>
      <c r="B69" s="27"/>
      <c r="C69" s="7"/>
      <c r="D69" s="10"/>
      <c r="E69" s="10"/>
      <c r="F69" s="7"/>
      <c r="G69" s="11" t="str">
        <f aca="false">IF(OR(D69="",E69=""),"",ROUND(MOD(E69-D69,1)*24-N(F69)/60,2))</f>
        <v/>
      </c>
      <c r="H69" s="27"/>
      <c r="I69" s="7"/>
      <c r="J69" s="12" t="n">
        <f aca="false">IF(G69="",0,IF(H69="Job",G69,0))</f>
        <v>0</v>
      </c>
      <c r="K69" s="12" t="n">
        <f aca="false">IF(G69="",0,IF(H69="Non-job",G69,0))</f>
        <v>0</v>
      </c>
      <c r="L69" s="13" t="n">
        <f aca="false">IF(G69="",0,G69*IFERROR(VLOOKUP(B69,$Q$5:$S$24,3,FALSE()),0))</f>
        <v>0</v>
      </c>
      <c r="M69" s="13" t="n">
        <f aca="false">IF(H69="Job",L69,0)</f>
        <v>0</v>
      </c>
      <c r="N69" s="14" t="str">
        <f aca="false">IF(AND(B69="",G69=""),"",IF(B69="","Name missing",IF(COUNTIF($Q$5:$Q$24,B69)=0,"Name not on the crew list",IF(G69="","Start or finish missing",IF(H69="","Choose Job or Non-job",IF(AND(H69="Job",C69=""),"Job no. missing",IF(AND(H69="Job",COUNTIF('Sample by job'!$A$5:$A$24,C69)=0),"Job no. not on the job list",IF(I69="","Approver missing",""))))))))</f>
        <v/>
      </c>
      <c r="O69" s="7"/>
    </row>
    <row r="70" customFormat="false" ht="15" hidden="false" customHeight="false" outlineLevel="0" collapsed="false">
      <c r="A70" s="9"/>
      <c r="B70" s="27"/>
      <c r="C70" s="7"/>
      <c r="D70" s="10"/>
      <c r="E70" s="10"/>
      <c r="F70" s="7"/>
      <c r="G70" s="11" t="str">
        <f aca="false">IF(OR(D70="",E70=""),"",ROUND(MOD(E70-D70,1)*24-N(F70)/60,2))</f>
        <v/>
      </c>
      <c r="H70" s="27"/>
      <c r="I70" s="7"/>
      <c r="J70" s="12" t="n">
        <f aca="false">IF(G70="",0,IF(H70="Job",G70,0))</f>
        <v>0</v>
      </c>
      <c r="K70" s="12" t="n">
        <f aca="false">IF(G70="",0,IF(H70="Non-job",G70,0))</f>
        <v>0</v>
      </c>
      <c r="L70" s="13" t="n">
        <f aca="false">IF(G70="",0,G70*IFERROR(VLOOKUP(B70,$Q$5:$S$24,3,FALSE()),0))</f>
        <v>0</v>
      </c>
      <c r="M70" s="13" t="n">
        <f aca="false">IF(H70="Job",L70,0)</f>
        <v>0</v>
      </c>
      <c r="N70" s="14" t="str">
        <f aca="false">IF(AND(B70="",G70=""),"",IF(B70="","Name missing",IF(COUNTIF($Q$5:$Q$24,B70)=0,"Name not on the crew list",IF(G70="","Start or finish missing",IF(H70="","Choose Job or Non-job",IF(AND(H70="Job",C70=""),"Job no. missing",IF(AND(H70="Job",COUNTIF('Sample by job'!$A$5:$A$24,C70)=0),"Job no. not on the job list",IF(I70="","Approver missing",""))))))))</f>
        <v/>
      </c>
      <c r="O70" s="7"/>
    </row>
    <row r="71" customFormat="false" ht="15" hidden="false" customHeight="false" outlineLevel="0" collapsed="false">
      <c r="A71" s="9"/>
      <c r="B71" s="27"/>
      <c r="C71" s="7"/>
      <c r="D71" s="10"/>
      <c r="E71" s="10"/>
      <c r="F71" s="7"/>
      <c r="G71" s="11" t="str">
        <f aca="false">IF(OR(D71="",E71=""),"",ROUND(MOD(E71-D71,1)*24-N(F71)/60,2))</f>
        <v/>
      </c>
      <c r="H71" s="27"/>
      <c r="I71" s="7"/>
      <c r="J71" s="12" t="n">
        <f aca="false">IF(G71="",0,IF(H71="Job",G71,0))</f>
        <v>0</v>
      </c>
      <c r="K71" s="12" t="n">
        <f aca="false">IF(G71="",0,IF(H71="Non-job",G71,0))</f>
        <v>0</v>
      </c>
      <c r="L71" s="13" t="n">
        <f aca="false">IF(G71="",0,G71*IFERROR(VLOOKUP(B71,$Q$5:$S$24,3,FALSE()),0))</f>
        <v>0</v>
      </c>
      <c r="M71" s="13" t="n">
        <f aca="false">IF(H71="Job",L71,0)</f>
        <v>0</v>
      </c>
      <c r="N71" s="14" t="str">
        <f aca="false">IF(AND(B71="",G71=""),"",IF(B71="","Name missing",IF(COUNTIF($Q$5:$Q$24,B71)=0,"Name not on the crew list",IF(G71="","Start or finish missing",IF(H71="","Choose Job or Non-job",IF(AND(H71="Job",C71=""),"Job no. missing",IF(AND(H71="Job",COUNTIF('Sample by job'!$A$5:$A$24,C71)=0),"Job no. not on the job list",IF(I71="","Approver missing",""))))))))</f>
        <v/>
      </c>
      <c r="O71" s="7"/>
    </row>
    <row r="72" customFormat="false" ht="15" hidden="false" customHeight="false" outlineLevel="0" collapsed="false">
      <c r="A72" s="9"/>
      <c r="B72" s="27"/>
      <c r="C72" s="7"/>
      <c r="D72" s="10"/>
      <c r="E72" s="10"/>
      <c r="F72" s="7"/>
      <c r="G72" s="11" t="str">
        <f aca="false">IF(OR(D72="",E72=""),"",ROUND(MOD(E72-D72,1)*24-N(F72)/60,2))</f>
        <v/>
      </c>
      <c r="H72" s="27"/>
      <c r="I72" s="7"/>
      <c r="J72" s="12" t="n">
        <f aca="false">IF(G72="",0,IF(H72="Job",G72,0))</f>
        <v>0</v>
      </c>
      <c r="K72" s="12" t="n">
        <f aca="false">IF(G72="",0,IF(H72="Non-job",G72,0))</f>
        <v>0</v>
      </c>
      <c r="L72" s="13" t="n">
        <f aca="false">IF(G72="",0,G72*IFERROR(VLOOKUP(B72,$Q$5:$S$24,3,FALSE()),0))</f>
        <v>0</v>
      </c>
      <c r="M72" s="13" t="n">
        <f aca="false">IF(H72="Job",L72,0)</f>
        <v>0</v>
      </c>
      <c r="N72" s="14" t="str">
        <f aca="false">IF(AND(B72="",G72=""),"",IF(B72="","Name missing",IF(COUNTIF($Q$5:$Q$24,B72)=0,"Name not on the crew list",IF(G72="","Start or finish missing",IF(H72="","Choose Job or Non-job",IF(AND(H72="Job",C72=""),"Job no. missing",IF(AND(H72="Job",COUNTIF('Sample by job'!$A$5:$A$24,C72)=0),"Job no. not on the job list",IF(I72="","Approver missing",""))))))))</f>
        <v/>
      </c>
      <c r="O72" s="7"/>
    </row>
    <row r="73" customFormat="false" ht="15" hidden="false" customHeight="false" outlineLevel="0" collapsed="false">
      <c r="A73" s="9"/>
      <c r="B73" s="27"/>
      <c r="C73" s="7"/>
      <c r="D73" s="10"/>
      <c r="E73" s="10"/>
      <c r="F73" s="7"/>
      <c r="G73" s="11" t="str">
        <f aca="false">IF(OR(D73="",E73=""),"",ROUND(MOD(E73-D73,1)*24-N(F73)/60,2))</f>
        <v/>
      </c>
      <c r="H73" s="27"/>
      <c r="I73" s="7"/>
      <c r="J73" s="12" t="n">
        <f aca="false">IF(G73="",0,IF(H73="Job",G73,0))</f>
        <v>0</v>
      </c>
      <c r="K73" s="12" t="n">
        <f aca="false">IF(G73="",0,IF(H73="Non-job",G73,0))</f>
        <v>0</v>
      </c>
      <c r="L73" s="13" t="n">
        <f aca="false">IF(G73="",0,G73*IFERROR(VLOOKUP(B73,$Q$5:$S$24,3,FALSE()),0))</f>
        <v>0</v>
      </c>
      <c r="M73" s="13" t="n">
        <f aca="false">IF(H73="Job",L73,0)</f>
        <v>0</v>
      </c>
      <c r="N73" s="14" t="str">
        <f aca="false">IF(AND(B73="",G73=""),"",IF(B73="","Name missing",IF(COUNTIF($Q$5:$Q$24,B73)=0,"Name not on the crew list",IF(G73="","Start or finish missing",IF(H73="","Choose Job or Non-job",IF(AND(H73="Job",C73=""),"Job no. missing",IF(AND(H73="Job",COUNTIF('Sample by job'!$A$5:$A$24,C73)=0),"Job no. not on the job list",IF(I73="","Approver missing",""))))))))</f>
        <v/>
      </c>
      <c r="O73" s="7"/>
    </row>
    <row r="74" customFormat="false" ht="15" hidden="false" customHeight="false" outlineLevel="0" collapsed="false">
      <c r="A74" s="9"/>
      <c r="B74" s="27"/>
      <c r="C74" s="7"/>
      <c r="D74" s="10"/>
      <c r="E74" s="10"/>
      <c r="F74" s="7"/>
      <c r="G74" s="11" t="str">
        <f aca="false">IF(OR(D74="",E74=""),"",ROUND(MOD(E74-D74,1)*24-N(F74)/60,2))</f>
        <v/>
      </c>
      <c r="H74" s="27"/>
      <c r="I74" s="7"/>
      <c r="J74" s="12" t="n">
        <f aca="false">IF(G74="",0,IF(H74="Job",G74,0))</f>
        <v>0</v>
      </c>
      <c r="K74" s="12" t="n">
        <f aca="false">IF(G74="",0,IF(H74="Non-job",G74,0))</f>
        <v>0</v>
      </c>
      <c r="L74" s="13" t="n">
        <f aca="false">IF(G74="",0,G74*IFERROR(VLOOKUP(B74,$Q$5:$S$24,3,FALSE()),0))</f>
        <v>0</v>
      </c>
      <c r="M74" s="13" t="n">
        <f aca="false">IF(H74="Job",L74,0)</f>
        <v>0</v>
      </c>
      <c r="N74" s="14" t="str">
        <f aca="false">IF(AND(B74="",G74=""),"",IF(B74="","Name missing",IF(COUNTIF($Q$5:$Q$24,B74)=0,"Name not on the crew list",IF(G74="","Start or finish missing",IF(H74="","Choose Job or Non-job",IF(AND(H74="Job",C74=""),"Job no. missing",IF(AND(H74="Job",COUNTIF('Sample by job'!$A$5:$A$24,C74)=0),"Job no. not on the job list",IF(I74="","Approver missing",""))))))))</f>
        <v/>
      </c>
      <c r="O74" s="7"/>
    </row>
    <row r="75" customFormat="false" ht="15" hidden="false" customHeight="false" outlineLevel="0" collapsed="false">
      <c r="A75" s="9"/>
      <c r="B75" s="27"/>
      <c r="C75" s="7"/>
      <c r="D75" s="10"/>
      <c r="E75" s="10"/>
      <c r="F75" s="7"/>
      <c r="G75" s="11" t="str">
        <f aca="false">IF(OR(D75="",E75=""),"",ROUND(MOD(E75-D75,1)*24-N(F75)/60,2))</f>
        <v/>
      </c>
      <c r="H75" s="27"/>
      <c r="I75" s="7"/>
      <c r="J75" s="12" t="n">
        <f aca="false">IF(G75="",0,IF(H75="Job",G75,0))</f>
        <v>0</v>
      </c>
      <c r="K75" s="12" t="n">
        <f aca="false">IF(G75="",0,IF(H75="Non-job",G75,0))</f>
        <v>0</v>
      </c>
      <c r="L75" s="13" t="n">
        <f aca="false">IF(G75="",0,G75*IFERROR(VLOOKUP(B75,$Q$5:$S$24,3,FALSE()),0))</f>
        <v>0</v>
      </c>
      <c r="M75" s="13" t="n">
        <f aca="false">IF(H75="Job",L75,0)</f>
        <v>0</v>
      </c>
      <c r="N75" s="14" t="str">
        <f aca="false">IF(AND(B75="",G75=""),"",IF(B75="","Name missing",IF(COUNTIF($Q$5:$Q$24,B75)=0,"Name not on the crew list",IF(G75="","Start or finish missing",IF(H75="","Choose Job or Non-job",IF(AND(H75="Job",C75=""),"Job no. missing",IF(AND(H75="Job",COUNTIF('Sample by job'!$A$5:$A$24,C75)=0),"Job no. not on the job list",IF(I75="","Approver missing",""))))))))</f>
        <v/>
      </c>
      <c r="O75" s="7"/>
    </row>
    <row r="76" customFormat="false" ht="15" hidden="false" customHeight="false" outlineLevel="0" collapsed="false">
      <c r="A76" s="9"/>
      <c r="B76" s="27"/>
      <c r="C76" s="7"/>
      <c r="D76" s="10"/>
      <c r="E76" s="10"/>
      <c r="F76" s="7"/>
      <c r="G76" s="11" t="str">
        <f aca="false">IF(OR(D76="",E76=""),"",ROUND(MOD(E76-D76,1)*24-N(F76)/60,2))</f>
        <v/>
      </c>
      <c r="H76" s="27"/>
      <c r="I76" s="7"/>
      <c r="J76" s="12" t="n">
        <f aca="false">IF(G76="",0,IF(H76="Job",G76,0))</f>
        <v>0</v>
      </c>
      <c r="K76" s="12" t="n">
        <f aca="false">IF(G76="",0,IF(H76="Non-job",G76,0))</f>
        <v>0</v>
      </c>
      <c r="L76" s="13" t="n">
        <f aca="false">IF(G76="",0,G76*IFERROR(VLOOKUP(B76,$Q$5:$S$24,3,FALSE()),0))</f>
        <v>0</v>
      </c>
      <c r="M76" s="13" t="n">
        <f aca="false">IF(H76="Job",L76,0)</f>
        <v>0</v>
      </c>
      <c r="N76" s="14" t="str">
        <f aca="false">IF(AND(B76="",G76=""),"",IF(B76="","Name missing",IF(COUNTIF($Q$5:$Q$24,B76)=0,"Name not on the crew list",IF(G76="","Start or finish missing",IF(H76="","Choose Job or Non-job",IF(AND(H76="Job",C76=""),"Job no. missing",IF(AND(H76="Job",COUNTIF('Sample by job'!$A$5:$A$24,C76)=0),"Job no. not on the job list",IF(I76="","Approver missing",""))))))))</f>
        <v/>
      </c>
      <c r="O76" s="7"/>
    </row>
    <row r="77" customFormat="false" ht="15" hidden="false" customHeight="false" outlineLevel="0" collapsed="false">
      <c r="A77" s="9"/>
      <c r="B77" s="27"/>
      <c r="C77" s="7"/>
      <c r="D77" s="10"/>
      <c r="E77" s="10"/>
      <c r="F77" s="7"/>
      <c r="G77" s="11" t="str">
        <f aca="false">IF(OR(D77="",E77=""),"",ROUND(MOD(E77-D77,1)*24-N(F77)/60,2))</f>
        <v/>
      </c>
      <c r="H77" s="27"/>
      <c r="I77" s="7"/>
      <c r="J77" s="12" t="n">
        <f aca="false">IF(G77="",0,IF(H77="Job",G77,0))</f>
        <v>0</v>
      </c>
      <c r="K77" s="12" t="n">
        <f aca="false">IF(G77="",0,IF(H77="Non-job",G77,0))</f>
        <v>0</v>
      </c>
      <c r="L77" s="13" t="n">
        <f aca="false">IF(G77="",0,G77*IFERROR(VLOOKUP(B77,$Q$5:$S$24,3,FALSE()),0))</f>
        <v>0</v>
      </c>
      <c r="M77" s="13" t="n">
        <f aca="false">IF(H77="Job",L77,0)</f>
        <v>0</v>
      </c>
      <c r="N77" s="14" t="str">
        <f aca="false">IF(AND(B77="",G77=""),"",IF(B77="","Name missing",IF(COUNTIF($Q$5:$Q$24,B77)=0,"Name not on the crew list",IF(G77="","Start or finish missing",IF(H77="","Choose Job or Non-job",IF(AND(H77="Job",C77=""),"Job no. missing",IF(AND(H77="Job",COUNTIF('Sample by job'!$A$5:$A$24,C77)=0),"Job no. not on the job list",IF(I77="","Approver missing",""))))))))</f>
        <v/>
      </c>
      <c r="O77" s="7"/>
    </row>
    <row r="78" customFormat="false" ht="15" hidden="false" customHeight="false" outlineLevel="0" collapsed="false">
      <c r="A78" s="9"/>
      <c r="B78" s="27"/>
      <c r="C78" s="7"/>
      <c r="D78" s="10"/>
      <c r="E78" s="10"/>
      <c r="F78" s="7"/>
      <c r="G78" s="11" t="str">
        <f aca="false">IF(OR(D78="",E78=""),"",ROUND(MOD(E78-D78,1)*24-N(F78)/60,2))</f>
        <v/>
      </c>
      <c r="H78" s="27"/>
      <c r="I78" s="7"/>
      <c r="J78" s="12" t="n">
        <f aca="false">IF(G78="",0,IF(H78="Job",G78,0))</f>
        <v>0</v>
      </c>
      <c r="K78" s="12" t="n">
        <f aca="false">IF(G78="",0,IF(H78="Non-job",G78,0))</f>
        <v>0</v>
      </c>
      <c r="L78" s="13" t="n">
        <f aca="false">IF(G78="",0,G78*IFERROR(VLOOKUP(B78,$Q$5:$S$24,3,FALSE()),0))</f>
        <v>0</v>
      </c>
      <c r="M78" s="13" t="n">
        <f aca="false">IF(H78="Job",L78,0)</f>
        <v>0</v>
      </c>
      <c r="N78" s="14" t="str">
        <f aca="false">IF(AND(B78="",G78=""),"",IF(B78="","Name missing",IF(COUNTIF($Q$5:$Q$24,B78)=0,"Name not on the crew list",IF(G78="","Start or finish missing",IF(H78="","Choose Job or Non-job",IF(AND(H78="Job",C78=""),"Job no. missing",IF(AND(H78="Job",COUNTIF('Sample by job'!$A$5:$A$24,C78)=0),"Job no. not on the job list",IF(I78="","Approver missing",""))))))))</f>
        <v/>
      </c>
      <c r="O78" s="7"/>
    </row>
    <row r="79" customFormat="false" ht="15" hidden="false" customHeight="false" outlineLevel="0" collapsed="false">
      <c r="A79" s="9"/>
      <c r="B79" s="27"/>
      <c r="C79" s="7"/>
      <c r="D79" s="10"/>
      <c r="E79" s="10"/>
      <c r="F79" s="7"/>
      <c r="G79" s="11" t="str">
        <f aca="false">IF(OR(D79="",E79=""),"",ROUND(MOD(E79-D79,1)*24-N(F79)/60,2))</f>
        <v/>
      </c>
      <c r="H79" s="27"/>
      <c r="I79" s="7"/>
      <c r="J79" s="12" t="n">
        <f aca="false">IF(G79="",0,IF(H79="Job",G79,0))</f>
        <v>0</v>
      </c>
      <c r="K79" s="12" t="n">
        <f aca="false">IF(G79="",0,IF(H79="Non-job",G79,0))</f>
        <v>0</v>
      </c>
      <c r="L79" s="13" t="n">
        <f aca="false">IF(G79="",0,G79*IFERROR(VLOOKUP(B79,$Q$5:$S$24,3,FALSE()),0))</f>
        <v>0</v>
      </c>
      <c r="M79" s="13" t="n">
        <f aca="false">IF(H79="Job",L79,0)</f>
        <v>0</v>
      </c>
      <c r="N79" s="14" t="str">
        <f aca="false">IF(AND(B79="",G79=""),"",IF(B79="","Name missing",IF(COUNTIF($Q$5:$Q$24,B79)=0,"Name not on the crew list",IF(G79="","Start or finish missing",IF(H79="","Choose Job or Non-job",IF(AND(H79="Job",C79=""),"Job no. missing",IF(AND(H79="Job",COUNTIF('Sample by job'!$A$5:$A$24,C79)=0),"Job no. not on the job list",IF(I79="","Approver missing",""))))))))</f>
        <v/>
      </c>
      <c r="O79" s="7"/>
    </row>
    <row r="80" customFormat="false" ht="15" hidden="false" customHeight="false" outlineLevel="0" collapsed="false">
      <c r="A80" s="9"/>
      <c r="B80" s="27"/>
      <c r="C80" s="7"/>
      <c r="D80" s="10"/>
      <c r="E80" s="10"/>
      <c r="F80" s="7"/>
      <c r="G80" s="11" t="str">
        <f aca="false">IF(OR(D80="",E80=""),"",ROUND(MOD(E80-D80,1)*24-N(F80)/60,2))</f>
        <v/>
      </c>
      <c r="H80" s="27"/>
      <c r="I80" s="7"/>
      <c r="J80" s="12" t="n">
        <f aca="false">IF(G80="",0,IF(H80="Job",G80,0))</f>
        <v>0</v>
      </c>
      <c r="K80" s="12" t="n">
        <f aca="false">IF(G80="",0,IF(H80="Non-job",G80,0))</f>
        <v>0</v>
      </c>
      <c r="L80" s="13" t="n">
        <f aca="false">IF(G80="",0,G80*IFERROR(VLOOKUP(B80,$Q$5:$S$24,3,FALSE()),0))</f>
        <v>0</v>
      </c>
      <c r="M80" s="13" t="n">
        <f aca="false">IF(H80="Job",L80,0)</f>
        <v>0</v>
      </c>
      <c r="N80" s="14" t="str">
        <f aca="false">IF(AND(B80="",G80=""),"",IF(B80="","Name missing",IF(COUNTIF($Q$5:$Q$24,B80)=0,"Name not on the crew list",IF(G80="","Start or finish missing",IF(H80="","Choose Job or Non-job",IF(AND(H80="Job",C80=""),"Job no. missing",IF(AND(H80="Job",COUNTIF('Sample by job'!$A$5:$A$24,C80)=0),"Job no. not on the job list",IF(I80="","Approver missing",""))))))))</f>
        <v/>
      </c>
      <c r="O80" s="7"/>
    </row>
    <row r="81" customFormat="false" ht="15" hidden="false" customHeight="false" outlineLevel="0" collapsed="false">
      <c r="A81" s="9"/>
      <c r="B81" s="27"/>
      <c r="C81" s="7"/>
      <c r="D81" s="10"/>
      <c r="E81" s="10"/>
      <c r="F81" s="7"/>
      <c r="G81" s="11" t="str">
        <f aca="false">IF(OR(D81="",E81=""),"",ROUND(MOD(E81-D81,1)*24-N(F81)/60,2))</f>
        <v/>
      </c>
      <c r="H81" s="27"/>
      <c r="I81" s="7"/>
      <c r="J81" s="12" t="n">
        <f aca="false">IF(G81="",0,IF(H81="Job",G81,0))</f>
        <v>0</v>
      </c>
      <c r="K81" s="12" t="n">
        <f aca="false">IF(G81="",0,IF(H81="Non-job",G81,0))</f>
        <v>0</v>
      </c>
      <c r="L81" s="13" t="n">
        <f aca="false">IF(G81="",0,G81*IFERROR(VLOOKUP(B81,$Q$5:$S$24,3,FALSE()),0))</f>
        <v>0</v>
      </c>
      <c r="M81" s="13" t="n">
        <f aca="false">IF(H81="Job",L81,0)</f>
        <v>0</v>
      </c>
      <c r="N81" s="14" t="str">
        <f aca="false">IF(AND(B81="",G81=""),"",IF(B81="","Name missing",IF(COUNTIF($Q$5:$Q$24,B81)=0,"Name not on the crew list",IF(G81="","Start or finish missing",IF(H81="","Choose Job or Non-job",IF(AND(H81="Job",C81=""),"Job no. missing",IF(AND(H81="Job",COUNTIF('Sample by job'!$A$5:$A$24,C81)=0),"Job no. not on the job list",IF(I81="","Approver missing",""))))))))</f>
        <v/>
      </c>
      <c r="O81" s="7"/>
    </row>
    <row r="82" customFormat="false" ht="15" hidden="false" customHeight="false" outlineLevel="0" collapsed="false">
      <c r="A82" s="9"/>
      <c r="B82" s="27"/>
      <c r="C82" s="7"/>
      <c r="D82" s="10"/>
      <c r="E82" s="10"/>
      <c r="F82" s="7"/>
      <c r="G82" s="11" t="str">
        <f aca="false">IF(OR(D82="",E82=""),"",ROUND(MOD(E82-D82,1)*24-N(F82)/60,2))</f>
        <v/>
      </c>
      <c r="H82" s="27"/>
      <c r="I82" s="7"/>
      <c r="J82" s="12" t="n">
        <f aca="false">IF(G82="",0,IF(H82="Job",G82,0))</f>
        <v>0</v>
      </c>
      <c r="K82" s="12" t="n">
        <f aca="false">IF(G82="",0,IF(H82="Non-job",G82,0))</f>
        <v>0</v>
      </c>
      <c r="L82" s="13" t="n">
        <f aca="false">IF(G82="",0,G82*IFERROR(VLOOKUP(B82,$Q$5:$S$24,3,FALSE()),0))</f>
        <v>0</v>
      </c>
      <c r="M82" s="13" t="n">
        <f aca="false">IF(H82="Job",L82,0)</f>
        <v>0</v>
      </c>
      <c r="N82" s="14" t="str">
        <f aca="false">IF(AND(B82="",G82=""),"",IF(B82="","Name missing",IF(COUNTIF($Q$5:$Q$24,B82)=0,"Name not on the crew list",IF(G82="","Start or finish missing",IF(H82="","Choose Job or Non-job",IF(AND(H82="Job",C82=""),"Job no. missing",IF(AND(H82="Job",COUNTIF('Sample by job'!$A$5:$A$24,C82)=0),"Job no. not on the job list",IF(I82="","Approver missing",""))))))))</f>
        <v/>
      </c>
      <c r="O82" s="7"/>
    </row>
    <row r="83" customFormat="false" ht="15" hidden="false" customHeight="false" outlineLevel="0" collapsed="false">
      <c r="A83" s="9"/>
      <c r="B83" s="27"/>
      <c r="C83" s="7"/>
      <c r="D83" s="10"/>
      <c r="E83" s="10"/>
      <c r="F83" s="7"/>
      <c r="G83" s="11" t="str">
        <f aca="false">IF(OR(D83="",E83=""),"",ROUND(MOD(E83-D83,1)*24-N(F83)/60,2))</f>
        <v/>
      </c>
      <c r="H83" s="27"/>
      <c r="I83" s="7"/>
      <c r="J83" s="12" t="n">
        <f aca="false">IF(G83="",0,IF(H83="Job",G83,0))</f>
        <v>0</v>
      </c>
      <c r="K83" s="12" t="n">
        <f aca="false">IF(G83="",0,IF(H83="Non-job",G83,0))</f>
        <v>0</v>
      </c>
      <c r="L83" s="13" t="n">
        <f aca="false">IF(G83="",0,G83*IFERROR(VLOOKUP(B83,$Q$5:$S$24,3,FALSE()),0))</f>
        <v>0</v>
      </c>
      <c r="M83" s="13" t="n">
        <f aca="false">IF(H83="Job",L83,0)</f>
        <v>0</v>
      </c>
      <c r="N83" s="14" t="str">
        <f aca="false">IF(AND(B83="",G83=""),"",IF(B83="","Name missing",IF(COUNTIF($Q$5:$Q$24,B83)=0,"Name not on the crew list",IF(G83="","Start or finish missing",IF(H83="","Choose Job or Non-job",IF(AND(H83="Job",C83=""),"Job no. missing",IF(AND(H83="Job",COUNTIF('Sample by job'!$A$5:$A$24,C83)=0),"Job no. not on the job list",IF(I83="","Approver missing",""))))))))</f>
        <v/>
      </c>
      <c r="O83" s="7"/>
    </row>
    <row r="84" customFormat="false" ht="15" hidden="false" customHeight="false" outlineLevel="0" collapsed="false">
      <c r="A84" s="9"/>
      <c r="B84" s="27"/>
      <c r="C84" s="7"/>
      <c r="D84" s="10"/>
      <c r="E84" s="10"/>
      <c r="F84" s="7"/>
      <c r="G84" s="11" t="str">
        <f aca="false">IF(OR(D84="",E84=""),"",ROUND(MOD(E84-D84,1)*24-N(F84)/60,2))</f>
        <v/>
      </c>
      <c r="H84" s="27"/>
      <c r="I84" s="7"/>
      <c r="J84" s="12" t="n">
        <f aca="false">IF(G84="",0,IF(H84="Job",G84,0))</f>
        <v>0</v>
      </c>
      <c r="K84" s="12" t="n">
        <f aca="false">IF(G84="",0,IF(H84="Non-job",G84,0))</f>
        <v>0</v>
      </c>
      <c r="L84" s="13" t="n">
        <f aca="false">IF(G84="",0,G84*IFERROR(VLOOKUP(B84,$Q$5:$S$24,3,FALSE()),0))</f>
        <v>0</v>
      </c>
      <c r="M84" s="13" t="n">
        <f aca="false">IF(H84="Job",L84,0)</f>
        <v>0</v>
      </c>
      <c r="N84" s="14" t="str">
        <f aca="false">IF(AND(B84="",G84=""),"",IF(B84="","Name missing",IF(COUNTIF($Q$5:$Q$24,B84)=0,"Name not on the crew list",IF(G84="","Start or finish missing",IF(H84="","Choose Job or Non-job",IF(AND(H84="Job",C84=""),"Job no. missing",IF(AND(H84="Job",COUNTIF('Sample by job'!$A$5:$A$24,C84)=0),"Job no. not on the job list",IF(I84="","Approver missing",""))))))))</f>
        <v/>
      </c>
      <c r="O84" s="7"/>
    </row>
    <row r="85" customFormat="false" ht="15" hidden="false" customHeight="false" outlineLevel="0" collapsed="false">
      <c r="A85" s="9"/>
      <c r="B85" s="27"/>
      <c r="C85" s="7"/>
      <c r="D85" s="10"/>
      <c r="E85" s="10"/>
      <c r="F85" s="7"/>
      <c r="G85" s="11" t="str">
        <f aca="false">IF(OR(D85="",E85=""),"",ROUND(MOD(E85-D85,1)*24-N(F85)/60,2))</f>
        <v/>
      </c>
      <c r="H85" s="27"/>
      <c r="I85" s="7"/>
      <c r="J85" s="12" t="n">
        <f aca="false">IF(G85="",0,IF(H85="Job",G85,0))</f>
        <v>0</v>
      </c>
      <c r="K85" s="12" t="n">
        <f aca="false">IF(G85="",0,IF(H85="Non-job",G85,0))</f>
        <v>0</v>
      </c>
      <c r="L85" s="13" t="n">
        <f aca="false">IF(G85="",0,G85*IFERROR(VLOOKUP(B85,$Q$5:$S$24,3,FALSE()),0))</f>
        <v>0</v>
      </c>
      <c r="M85" s="13" t="n">
        <f aca="false">IF(H85="Job",L85,0)</f>
        <v>0</v>
      </c>
      <c r="N85" s="14" t="str">
        <f aca="false">IF(AND(B85="",G85=""),"",IF(B85="","Name missing",IF(COUNTIF($Q$5:$Q$24,B85)=0,"Name not on the crew list",IF(G85="","Start or finish missing",IF(H85="","Choose Job or Non-job",IF(AND(H85="Job",C85=""),"Job no. missing",IF(AND(H85="Job",COUNTIF('Sample by job'!$A$5:$A$24,C85)=0),"Job no. not on the job list",IF(I85="","Approver missing",""))))))))</f>
        <v/>
      </c>
      <c r="O85" s="7"/>
    </row>
    <row r="86" customFormat="false" ht="15" hidden="false" customHeight="false" outlineLevel="0" collapsed="false">
      <c r="A86" s="9"/>
      <c r="B86" s="27"/>
      <c r="C86" s="7"/>
      <c r="D86" s="10"/>
      <c r="E86" s="10"/>
      <c r="F86" s="7"/>
      <c r="G86" s="11" t="str">
        <f aca="false">IF(OR(D86="",E86=""),"",ROUND(MOD(E86-D86,1)*24-N(F86)/60,2))</f>
        <v/>
      </c>
      <c r="H86" s="27"/>
      <c r="I86" s="7"/>
      <c r="J86" s="12" t="n">
        <f aca="false">IF(G86="",0,IF(H86="Job",G86,0))</f>
        <v>0</v>
      </c>
      <c r="K86" s="12" t="n">
        <f aca="false">IF(G86="",0,IF(H86="Non-job",G86,0))</f>
        <v>0</v>
      </c>
      <c r="L86" s="13" t="n">
        <f aca="false">IF(G86="",0,G86*IFERROR(VLOOKUP(B86,$Q$5:$S$24,3,FALSE()),0))</f>
        <v>0</v>
      </c>
      <c r="M86" s="13" t="n">
        <f aca="false">IF(H86="Job",L86,0)</f>
        <v>0</v>
      </c>
      <c r="N86" s="14" t="str">
        <f aca="false">IF(AND(B86="",G86=""),"",IF(B86="","Name missing",IF(COUNTIF($Q$5:$Q$24,B86)=0,"Name not on the crew list",IF(G86="","Start or finish missing",IF(H86="","Choose Job or Non-job",IF(AND(H86="Job",C86=""),"Job no. missing",IF(AND(H86="Job",COUNTIF('Sample by job'!$A$5:$A$24,C86)=0),"Job no. not on the job list",IF(I86="","Approver missing",""))))))))</f>
        <v/>
      </c>
      <c r="O86" s="7"/>
    </row>
    <row r="87" customFormat="false" ht="15" hidden="false" customHeight="false" outlineLevel="0" collapsed="false">
      <c r="A87" s="9"/>
      <c r="B87" s="27"/>
      <c r="C87" s="7"/>
      <c r="D87" s="10"/>
      <c r="E87" s="10"/>
      <c r="F87" s="7"/>
      <c r="G87" s="11" t="str">
        <f aca="false">IF(OR(D87="",E87=""),"",ROUND(MOD(E87-D87,1)*24-N(F87)/60,2))</f>
        <v/>
      </c>
      <c r="H87" s="27"/>
      <c r="I87" s="7"/>
      <c r="J87" s="12" t="n">
        <f aca="false">IF(G87="",0,IF(H87="Job",G87,0))</f>
        <v>0</v>
      </c>
      <c r="K87" s="12" t="n">
        <f aca="false">IF(G87="",0,IF(H87="Non-job",G87,0))</f>
        <v>0</v>
      </c>
      <c r="L87" s="13" t="n">
        <f aca="false">IF(G87="",0,G87*IFERROR(VLOOKUP(B87,$Q$5:$S$24,3,FALSE()),0))</f>
        <v>0</v>
      </c>
      <c r="M87" s="13" t="n">
        <f aca="false">IF(H87="Job",L87,0)</f>
        <v>0</v>
      </c>
      <c r="N87" s="14" t="str">
        <f aca="false">IF(AND(B87="",G87=""),"",IF(B87="","Name missing",IF(COUNTIF($Q$5:$Q$24,B87)=0,"Name not on the crew list",IF(G87="","Start or finish missing",IF(H87="","Choose Job or Non-job",IF(AND(H87="Job",C87=""),"Job no. missing",IF(AND(H87="Job",COUNTIF('Sample by job'!$A$5:$A$24,C87)=0),"Job no. not on the job list",IF(I87="","Approver missing",""))))))))</f>
        <v/>
      </c>
      <c r="O87" s="7"/>
    </row>
    <row r="88" customFormat="false" ht="15" hidden="false" customHeight="false" outlineLevel="0" collapsed="false">
      <c r="A88" s="9"/>
      <c r="B88" s="27"/>
      <c r="C88" s="7"/>
      <c r="D88" s="10"/>
      <c r="E88" s="10"/>
      <c r="F88" s="7"/>
      <c r="G88" s="11" t="str">
        <f aca="false">IF(OR(D88="",E88=""),"",ROUND(MOD(E88-D88,1)*24-N(F88)/60,2))</f>
        <v/>
      </c>
      <c r="H88" s="27"/>
      <c r="I88" s="7"/>
      <c r="J88" s="12" t="n">
        <f aca="false">IF(G88="",0,IF(H88="Job",G88,0))</f>
        <v>0</v>
      </c>
      <c r="K88" s="12" t="n">
        <f aca="false">IF(G88="",0,IF(H88="Non-job",G88,0))</f>
        <v>0</v>
      </c>
      <c r="L88" s="13" t="n">
        <f aca="false">IF(G88="",0,G88*IFERROR(VLOOKUP(B88,$Q$5:$S$24,3,FALSE()),0))</f>
        <v>0</v>
      </c>
      <c r="M88" s="13" t="n">
        <f aca="false">IF(H88="Job",L88,0)</f>
        <v>0</v>
      </c>
      <c r="N88" s="14" t="str">
        <f aca="false">IF(AND(B88="",G88=""),"",IF(B88="","Name missing",IF(COUNTIF($Q$5:$Q$24,B88)=0,"Name not on the crew list",IF(G88="","Start or finish missing",IF(H88="","Choose Job or Non-job",IF(AND(H88="Job",C88=""),"Job no. missing",IF(AND(H88="Job",COUNTIF('Sample by job'!$A$5:$A$24,C88)=0),"Job no. not on the job list",IF(I88="","Approver missing",""))))))))</f>
        <v/>
      </c>
      <c r="O88" s="7"/>
    </row>
    <row r="89" customFormat="false" ht="15" hidden="false" customHeight="false" outlineLevel="0" collapsed="false">
      <c r="A89" s="9"/>
      <c r="B89" s="27"/>
      <c r="C89" s="7"/>
      <c r="D89" s="10"/>
      <c r="E89" s="10"/>
      <c r="F89" s="7"/>
      <c r="G89" s="11" t="str">
        <f aca="false">IF(OR(D89="",E89=""),"",ROUND(MOD(E89-D89,1)*24-N(F89)/60,2))</f>
        <v/>
      </c>
      <c r="H89" s="27"/>
      <c r="I89" s="7"/>
      <c r="J89" s="12" t="n">
        <f aca="false">IF(G89="",0,IF(H89="Job",G89,0))</f>
        <v>0</v>
      </c>
      <c r="K89" s="12" t="n">
        <f aca="false">IF(G89="",0,IF(H89="Non-job",G89,0))</f>
        <v>0</v>
      </c>
      <c r="L89" s="13" t="n">
        <f aca="false">IF(G89="",0,G89*IFERROR(VLOOKUP(B89,$Q$5:$S$24,3,FALSE()),0))</f>
        <v>0</v>
      </c>
      <c r="M89" s="13" t="n">
        <f aca="false">IF(H89="Job",L89,0)</f>
        <v>0</v>
      </c>
      <c r="N89" s="14" t="str">
        <f aca="false">IF(AND(B89="",G89=""),"",IF(B89="","Name missing",IF(COUNTIF($Q$5:$Q$24,B89)=0,"Name not on the crew list",IF(G89="","Start or finish missing",IF(H89="","Choose Job or Non-job",IF(AND(H89="Job",C89=""),"Job no. missing",IF(AND(H89="Job",COUNTIF('Sample by job'!$A$5:$A$24,C89)=0),"Job no. not on the job list",IF(I89="","Approver missing",""))))))))</f>
        <v/>
      </c>
      <c r="O89" s="7"/>
    </row>
    <row r="90" customFormat="false" ht="15" hidden="false" customHeight="false" outlineLevel="0" collapsed="false">
      <c r="A90" s="9"/>
      <c r="B90" s="27"/>
      <c r="C90" s="7"/>
      <c r="D90" s="10"/>
      <c r="E90" s="10"/>
      <c r="F90" s="7"/>
      <c r="G90" s="11" t="str">
        <f aca="false">IF(OR(D90="",E90=""),"",ROUND(MOD(E90-D90,1)*24-N(F90)/60,2))</f>
        <v/>
      </c>
      <c r="H90" s="27"/>
      <c r="I90" s="7"/>
      <c r="J90" s="12" t="n">
        <f aca="false">IF(G90="",0,IF(H90="Job",G90,0))</f>
        <v>0</v>
      </c>
      <c r="K90" s="12" t="n">
        <f aca="false">IF(G90="",0,IF(H90="Non-job",G90,0))</f>
        <v>0</v>
      </c>
      <c r="L90" s="13" t="n">
        <f aca="false">IF(G90="",0,G90*IFERROR(VLOOKUP(B90,$Q$5:$S$24,3,FALSE()),0))</f>
        <v>0</v>
      </c>
      <c r="M90" s="13" t="n">
        <f aca="false">IF(H90="Job",L90,0)</f>
        <v>0</v>
      </c>
      <c r="N90" s="14" t="str">
        <f aca="false">IF(AND(B90="",G90=""),"",IF(B90="","Name missing",IF(COUNTIF($Q$5:$Q$24,B90)=0,"Name not on the crew list",IF(G90="","Start or finish missing",IF(H90="","Choose Job or Non-job",IF(AND(H90="Job",C90=""),"Job no. missing",IF(AND(H90="Job",COUNTIF('Sample by job'!$A$5:$A$24,C90)=0),"Job no. not on the job list",IF(I90="","Approver missing",""))))))))</f>
        <v/>
      </c>
      <c r="O90" s="7"/>
    </row>
    <row r="91" customFormat="false" ht="15" hidden="false" customHeight="false" outlineLevel="0" collapsed="false">
      <c r="A91" s="9"/>
      <c r="B91" s="27"/>
      <c r="C91" s="7"/>
      <c r="D91" s="10"/>
      <c r="E91" s="10"/>
      <c r="F91" s="7"/>
      <c r="G91" s="11" t="str">
        <f aca="false">IF(OR(D91="",E91=""),"",ROUND(MOD(E91-D91,1)*24-N(F91)/60,2))</f>
        <v/>
      </c>
      <c r="H91" s="27"/>
      <c r="I91" s="7"/>
      <c r="J91" s="12" t="n">
        <f aca="false">IF(G91="",0,IF(H91="Job",G91,0))</f>
        <v>0</v>
      </c>
      <c r="K91" s="12" t="n">
        <f aca="false">IF(G91="",0,IF(H91="Non-job",G91,0))</f>
        <v>0</v>
      </c>
      <c r="L91" s="13" t="n">
        <f aca="false">IF(G91="",0,G91*IFERROR(VLOOKUP(B91,$Q$5:$S$24,3,FALSE()),0))</f>
        <v>0</v>
      </c>
      <c r="M91" s="13" t="n">
        <f aca="false">IF(H91="Job",L91,0)</f>
        <v>0</v>
      </c>
      <c r="N91" s="14" t="str">
        <f aca="false">IF(AND(B91="",G91=""),"",IF(B91="","Name missing",IF(COUNTIF($Q$5:$Q$24,B91)=0,"Name not on the crew list",IF(G91="","Start or finish missing",IF(H91="","Choose Job or Non-job",IF(AND(H91="Job",C91=""),"Job no. missing",IF(AND(H91="Job",COUNTIF('Sample by job'!$A$5:$A$24,C91)=0),"Job no. not on the job list",IF(I91="","Approver missing",""))))))))</f>
        <v/>
      </c>
      <c r="O91" s="7"/>
    </row>
    <row r="92" customFormat="false" ht="15" hidden="false" customHeight="false" outlineLevel="0" collapsed="false">
      <c r="A92" s="9"/>
      <c r="B92" s="27"/>
      <c r="C92" s="7"/>
      <c r="D92" s="10"/>
      <c r="E92" s="10"/>
      <c r="F92" s="7"/>
      <c r="G92" s="11" t="str">
        <f aca="false">IF(OR(D92="",E92=""),"",ROUND(MOD(E92-D92,1)*24-N(F92)/60,2))</f>
        <v/>
      </c>
      <c r="H92" s="27"/>
      <c r="I92" s="7"/>
      <c r="J92" s="12" t="n">
        <f aca="false">IF(G92="",0,IF(H92="Job",G92,0))</f>
        <v>0</v>
      </c>
      <c r="K92" s="12" t="n">
        <f aca="false">IF(G92="",0,IF(H92="Non-job",G92,0))</f>
        <v>0</v>
      </c>
      <c r="L92" s="13" t="n">
        <f aca="false">IF(G92="",0,G92*IFERROR(VLOOKUP(B92,$Q$5:$S$24,3,FALSE()),0))</f>
        <v>0</v>
      </c>
      <c r="M92" s="13" t="n">
        <f aca="false">IF(H92="Job",L92,0)</f>
        <v>0</v>
      </c>
      <c r="N92" s="14" t="str">
        <f aca="false">IF(AND(B92="",G92=""),"",IF(B92="","Name missing",IF(COUNTIF($Q$5:$Q$24,B92)=0,"Name not on the crew list",IF(G92="","Start or finish missing",IF(H92="","Choose Job or Non-job",IF(AND(H92="Job",C92=""),"Job no. missing",IF(AND(H92="Job",COUNTIF('Sample by job'!$A$5:$A$24,C92)=0),"Job no. not on the job list",IF(I92="","Approver missing",""))))))))</f>
        <v/>
      </c>
      <c r="O92" s="7"/>
    </row>
    <row r="93" customFormat="false" ht="15" hidden="false" customHeight="false" outlineLevel="0" collapsed="false">
      <c r="A93" s="9"/>
      <c r="B93" s="27"/>
      <c r="C93" s="7"/>
      <c r="D93" s="10"/>
      <c r="E93" s="10"/>
      <c r="F93" s="7"/>
      <c r="G93" s="11" t="str">
        <f aca="false">IF(OR(D93="",E93=""),"",ROUND(MOD(E93-D93,1)*24-N(F93)/60,2))</f>
        <v/>
      </c>
      <c r="H93" s="27"/>
      <c r="I93" s="7"/>
      <c r="J93" s="12" t="n">
        <f aca="false">IF(G93="",0,IF(H93="Job",G93,0))</f>
        <v>0</v>
      </c>
      <c r="K93" s="12" t="n">
        <f aca="false">IF(G93="",0,IF(H93="Non-job",G93,0))</f>
        <v>0</v>
      </c>
      <c r="L93" s="13" t="n">
        <f aca="false">IF(G93="",0,G93*IFERROR(VLOOKUP(B93,$Q$5:$S$24,3,FALSE()),0))</f>
        <v>0</v>
      </c>
      <c r="M93" s="13" t="n">
        <f aca="false">IF(H93="Job",L93,0)</f>
        <v>0</v>
      </c>
      <c r="N93" s="14" t="str">
        <f aca="false">IF(AND(B93="",G93=""),"",IF(B93="","Name missing",IF(COUNTIF($Q$5:$Q$24,B93)=0,"Name not on the crew list",IF(G93="","Start or finish missing",IF(H93="","Choose Job or Non-job",IF(AND(H93="Job",C93=""),"Job no. missing",IF(AND(H93="Job",COUNTIF('Sample by job'!$A$5:$A$24,C93)=0),"Job no. not on the job list",IF(I93="","Approver missing",""))))))))</f>
        <v/>
      </c>
      <c r="O93" s="7"/>
    </row>
    <row r="94" customFormat="false" ht="15" hidden="false" customHeight="false" outlineLevel="0" collapsed="false">
      <c r="A94" s="9"/>
      <c r="B94" s="27"/>
      <c r="C94" s="7"/>
      <c r="D94" s="10"/>
      <c r="E94" s="10"/>
      <c r="F94" s="7"/>
      <c r="G94" s="11" t="str">
        <f aca="false">IF(OR(D94="",E94=""),"",ROUND(MOD(E94-D94,1)*24-N(F94)/60,2))</f>
        <v/>
      </c>
      <c r="H94" s="27"/>
      <c r="I94" s="7"/>
      <c r="J94" s="12" t="n">
        <f aca="false">IF(G94="",0,IF(H94="Job",G94,0))</f>
        <v>0</v>
      </c>
      <c r="K94" s="12" t="n">
        <f aca="false">IF(G94="",0,IF(H94="Non-job",G94,0))</f>
        <v>0</v>
      </c>
      <c r="L94" s="13" t="n">
        <f aca="false">IF(G94="",0,G94*IFERROR(VLOOKUP(B94,$Q$5:$S$24,3,FALSE()),0))</f>
        <v>0</v>
      </c>
      <c r="M94" s="13" t="n">
        <f aca="false">IF(H94="Job",L94,0)</f>
        <v>0</v>
      </c>
      <c r="N94" s="14" t="str">
        <f aca="false">IF(AND(B94="",G94=""),"",IF(B94="","Name missing",IF(COUNTIF($Q$5:$Q$24,B94)=0,"Name not on the crew list",IF(G94="","Start or finish missing",IF(H94="","Choose Job or Non-job",IF(AND(H94="Job",C94=""),"Job no. missing",IF(AND(H94="Job",COUNTIF('Sample by job'!$A$5:$A$24,C94)=0),"Job no. not on the job list",IF(I94="","Approver missing",""))))))))</f>
        <v/>
      </c>
      <c r="O94" s="7"/>
    </row>
    <row r="95" customFormat="false" ht="15" hidden="false" customHeight="false" outlineLevel="0" collapsed="false">
      <c r="A95" s="9"/>
      <c r="B95" s="27"/>
      <c r="C95" s="7"/>
      <c r="D95" s="10"/>
      <c r="E95" s="10"/>
      <c r="F95" s="7"/>
      <c r="G95" s="11" t="str">
        <f aca="false">IF(OR(D95="",E95=""),"",ROUND(MOD(E95-D95,1)*24-N(F95)/60,2))</f>
        <v/>
      </c>
      <c r="H95" s="27"/>
      <c r="I95" s="7"/>
      <c r="J95" s="12" t="n">
        <f aca="false">IF(G95="",0,IF(H95="Job",G95,0))</f>
        <v>0</v>
      </c>
      <c r="K95" s="12" t="n">
        <f aca="false">IF(G95="",0,IF(H95="Non-job",G95,0))</f>
        <v>0</v>
      </c>
      <c r="L95" s="13" t="n">
        <f aca="false">IF(G95="",0,G95*IFERROR(VLOOKUP(B95,$Q$5:$S$24,3,FALSE()),0))</f>
        <v>0</v>
      </c>
      <c r="M95" s="13" t="n">
        <f aca="false">IF(H95="Job",L95,0)</f>
        <v>0</v>
      </c>
      <c r="N95" s="14" t="str">
        <f aca="false">IF(AND(B95="",G95=""),"",IF(B95="","Name missing",IF(COUNTIF($Q$5:$Q$24,B95)=0,"Name not on the crew list",IF(G95="","Start or finish missing",IF(H95="","Choose Job or Non-job",IF(AND(H95="Job",C95=""),"Job no. missing",IF(AND(H95="Job",COUNTIF('Sample by job'!$A$5:$A$24,C95)=0),"Job no. not on the job list",IF(I95="","Approver missing",""))))))))</f>
        <v/>
      </c>
      <c r="O95" s="7"/>
    </row>
    <row r="96" customFormat="false" ht="15" hidden="false" customHeight="false" outlineLevel="0" collapsed="false">
      <c r="A96" s="9"/>
      <c r="B96" s="27"/>
      <c r="C96" s="7"/>
      <c r="D96" s="10"/>
      <c r="E96" s="10"/>
      <c r="F96" s="7"/>
      <c r="G96" s="11" t="str">
        <f aca="false">IF(OR(D96="",E96=""),"",ROUND(MOD(E96-D96,1)*24-N(F96)/60,2))</f>
        <v/>
      </c>
      <c r="H96" s="27"/>
      <c r="I96" s="7"/>
      <c r="J96" s="12" t="n">
        <f aca="false">IF(G96="",0,IF(H96="Job",G96,0))</f>
        <v>0</v>
      </c>
      <c r="K96" s="12" t="n">
        <f aca="false">IF(G96="",0,IF(H96="Non-job",G96,0))</f>
        <v>0</v>
      </c>
      <c r="L96" s="13" t="n">
        <f aca="false">IF(G96="",0,G96*IFERROR(VLOOKUP(B96,$Q$5:$S$24,3,FALSE()),0))</f>
        <v>0</v>
      </c>
      <c r="M96" s="13" t="n">
        <f aca="false">IF(H96="Job",L96,0)</f>
        <v>0</v>
      </c>
      <c r="N96" s="14" t="str">
        <f aca="false">IF(AND(B96="",G96=""),"",IF(B96="","Name missing",IF(COUNTIF($Q$5:$Q$24,B96)=0,"Name not on the crew list",IF(G96="","Start or finish missing",IF(H96="","Choose Job or Non-job",IF(AND(H96="Job",C96=""),"Job no. missing",IF(AND(H96="Job",COUNTIF('Sample by job'!$A$5:$A$24,C96)=0),"Job no. not on the job list",IF(I96="","Approver missing",""))))))))</f>
        <v/>
      </c>
      <c r="O96" s="7"/>
    </row>
    <row r="97" customFormat="false" ht="15" hidden="false" customHeight="false" outlineLevel="0" collapsed="false">
      <c r="A97" s="9"/>
      <c r="B97" s="27"/>
      <c r="C97" s="7"/>
      <c r="D97" s="10"/>
      <c r="E97" s="10"/>
      <c r="F97" s="7"/>
      <c r="G97" s="11" t="str">
        <f aca="false">IF(OR(D97="",E97=""),"",ROUND(MOD(E97-D97,1)*24-N(F97)/60,2))</f>
        <v/>
      </c>
      <c r="H97" s="27"/>
      <c r="I97" s="7"/>
      <c r="J97" s="12" t="n">
        <f aca="false">IF(G97="",0,IF(H97="Job",G97,0))</f>
        <v>0</v>
      </c>
      <c r="K97" s="12" t="n">
        <f aca="false">IF(G97="",0,IF(H97="Non-job",G97,0))</f>
        <v>0</v>
      </c>
      <c r="L97" s="13" t="n">
        <f aca="false">IF(G97="",0,G97*IFERROR(VLOOKUP(B97,$Q$5:$S$24,3,FALSE()),0))</f>
        <v>0</v>
      </c>
      <c r="M97" s="13" t="n">
        <f aca="false">IF(H97="Job",L97,0)</f>
        <v>0</v>
      </c>
      <c r="N97" s="14" t="str">
        <f aca="false">IF(AND(B97="",G97=""),"",IF(B97="","Name missing",IF(COUNTIF($Q$5:$Q$24,B97)=0,"Name not on the crew list",IF(G97="","Start or finish missing",IF(H97="","Choose Job or Non-job",IF(AND(H97="Job",C97=""),"Job no. missing",IF(AND(H97="Job",COUNTIF('Sample by job'!$A$5:$A$24,C97)=0),"Job no. not on the job list",IF(I97="","Approver missing",""))))))))</f>
        <v/>
      </c>
      <c r="O97" s="7"/>
    </row>
    <row r="98" customFormat="false" ht="15" hidden="false" customHeight="false" outlineLevel="0" collapsed="false">
      <c r="A98" s="9"/>
      <c r="B98" s="27"/>
      <c r="C98" s="7"/>
      <c r="D98" s="10"/>
      <c r="E98" s="10"/>
      <c r="F98" s="7"/>
      <c r="G98" s="11" t="str">
        <f aca="false">IF(OR(D98="",E98=""),"",ROUND(MOD(E98-D98,1)*24-N(F98)/60,2))</f>
        <v/>
      </c>
      <c r="H98" s="27"/>
      <c r="I98" s="7"/>
      <c r="J98" s="12" t="n">
        <f aca="false">IF(G98="",0,IF(H98="Job",G98,0))</f>
        <v>0</v>
      </c>
      <c r="K98" s="12" t="n">
        <f aca="false">IF(G98="",0,IF(H98="Non-job",G98,0))</f>
        <v>0</v>
      </c>
      <c r="L98" s="13" t="n">
        <f aca="false">IF(G98="",0,G98*IFERROR(VLOOKUP(B98,$Q$5:$S$24,3,FALSE()),0))</f>
        <v>0</v>
      </c>
      <c r="M98" s="13" t="n">
        <f aca="false">IF(H98="Job",L98,0)</f>
        <v>0</v>
      </c>
      <c r="N98" s="14" t="str">
        <f aca="false">IF(AND(B98="",G98=""),"",IF(B98="","Name missing",IF(COUNTIF($Q$5:$Q$24,B98)=0,"Name not on the crew list",IF(G98="","Start or finish missing",IF(H98="","Choose Job or Non-job",IF(AND(H98="Job",C98=""),"Job no. missing",IF(AND(H98="Job",COUNTIF('Sample by job'!$A$5:$A$24,C98)=0),"Job no. not on the job list",IF(I98="","Approver missing",""))))))))</f>
        <v/>
      </c>
      <c r="O98" s="7"/>
    </row>
    <row r="99" customFormat="false" ht="15" hidden="false" customHeight="false" outlineLevel="0" collapsed="false">
      <c r="A99" s="9"/>
      <c r="B99" s="27"/>
      <c r="C99" s="7"/>
      <c r="D99" s="10"/>
      <c r="E99" s="10"/>
      <c r="F99" s="7"/>
      <c r="G99" s="11" t="str">
        <f aca="false">IF(OR(D99="",E99=""),"",ROUND(MOD(E99-D99,1)*24-N(F99)/60,2))</f>
        <v/>
      </c>
      <c r="H99" s="27"/>
      <c r="I99" s="7"/>
      <c r="J99" s="12" t="n">
        <f aca="false">IF(G99="",0,IF(H99="Job",G99,0))</f>
        <v>0</v>
      </c>
      <c r="K99" s="12" t="n">
        <f aca="false">IF(G99="",0,IF(H99="Non-job",G99,0))</f>
        <v>0</v>
      </c>
      <c r="L99" s="13" t="n">
        <f aca="false">IF(G99="",0,G99*IFERROR(VLOOKUP(B99,$Q$5:$S$24,3,FALSE()),0))</f>
        <v>0</v>
      </c>
      <c r="M99" s="13" t="n">
        <f aca="false">IF(H99="Job",L99,0)</f>
        <v>0</v>
      </c>
      <c r="N99" s="14" t="str">
        <f aca="false">IF(AND(B99="",G99=""),"",IF(B99="","Name missing",IF(COUNTIF($Q$5:$Q$24,B99)=0,"Name not on the crew list",IF(G99="","Start or finish missing",IF(H99="","Choose Job or Non-job",IF(AND(H99="Job",C99=""),"Job no. missing",IF(AND(H99="Job",COUNTIF('Sample by job'!$A$5:$A$24,C99)=0),"Job no. not on the job list",IF(I99="","Approver missing",""))))))))</f>
        <v/>
      </c>
      <c r="O99" s="7"/>
    </row>
    <row r="100" customFormat="false" ht="15" hidden="false" customHeight="false" outlineLevel="0" collapsed="false">
      <c r="A100" s="9"/>
      <c r="B100" s="27"/>
      <c r="C100" s="7"/>
      <c r="D100" s="10"/>
      <c r="E100" s="10"/>
      <c r="F100" s="7"/>
      <c r="G100" s="11" t="str">
        <f aca="false">IF(OR(D100="",E100=""),"",ROUND(MOD(E100-D100,1)*24-N(F100)/60,2))</f>
        <v/>
      </c>
      <c r="H100" s="27"/>
      <c r="I100" s="7"/>
      <c r="J100" s="12" t="n">
        <f aca="false">IF(G100="",0,IF(H100="Job",G100,0))</f>
        <v>0</v>
      </c>
      <c r="K100" s="12" t="n">
        <f aca="false">IF(G100="",0,IF(H100="Non-job",G100,0))</f>
        <v>0</v>
      </c>
      <c r="L100" s="13" t="n">
        <f aca="false">IF(G100="",0,G100*IFERROR(VLOOKUP(B100,$Q$5:$S$24,3,FALSE()),0))</f>
        <v>0</v>
      </c>
      <c r="M100" s="13" t="n">
        <f aca="false">IF(H100="Job",L100,0)</f>
        <v>0</v>
      </c>
      <c r="N100" s="14" t="str">
        <f aca="false">IF(AND(B100="",G100=""),"",IF(B100="","Name missing",IF(COUNTIF($Q$5:$Q$24,B100)=0,"Name not on the crew list",IF(G100="","Start or finish missing",IF(H100="","Choose Job or Non-job",IF(AND(H100="Job",C100=""),"Job no. missing",IF(AND(H100="Job",COUNTIF('Sample by job'!$A$5:$A$24,C100)=0),"Job no. not on the job list",IF(I100="","Approver missing",""))))))))</f>
        <v/>
      </c>
      <c r="O100" s="7"/>
    </row>
    <row r="101" customFormat="false" ht="15" hidden="false" customHeight="false" outlineLevel="0" collapsed="false">
      <c r="A101" s="9"/>
      <c r="B101" s="27"/>
      <c r="C101" s="7"/>
      <c r="D101" s="10"/>
      <c r="E101" s="10"/>
      <c r="F101" s="7"/>
      <c r="G101" s="11" t="str">
        <f aca="false">IF(OR(D101="",E101=""),"",ROUND(MOD(E101-D101,1)*24-N(F101)/60,2))</f>
        <v/>
      </c>
      <c r="H101" s="27"/>
      <c r="I101" s="7"/>
      <c r="J101" s="12" t="n">
        <f aca="false">IF(G101="",0,IF(H101="Job",G101,0))</f>
        <v>0</v>
      </c>
      <c r="K101" s="12" t="n">
        <f aca="false">IF(G101="",0,IF(H101="Non-job",G101,0))</f>
        <v>0</v>
      </c>
      <c r="L101" s="13" t="n">
        <f aca="false">IF(G101="",0,G101*IFERROR(VLOOKUP(B101,$Q$5:$S$24,3,FALSE()),0))</f>
        <v>0</v>
      </c>
      <c r="M101" s="13" t="n">
        <f aca="false">IF(H101="Job",L101,0)</f>
        <v>0</v>
      </c>
      <c r="N101" s="14" t="str">
        <f aca="false">IF(AND(B101="",G101=""),"",IF(B101="","Name missing",IF(COUNTIF($Q$5:$Q$24,B101)=0,"Name not on the crew list",IF(G101="","Start or finish missing",IF(H101="","Choose Job or Non-job",IF(AND(H101="Job",C101=""),"Job no. missing",IF(AND(H101="Job",COUNTIF('Sample by job'!$A$5:$A$24,C101)=0),"Job no. not on the job list",IF(I101="","Approver missing",""))))))))</f>
        <v/>
      </c>
      <c r="O101" s="7"/>
    </row>
    <row r="102" customFormat="false" ht="15" hidden="false" customHeight="false" outlineLevel="0" collapsed="false">
      <c r="A102" s="9"/>
      <c r="B102" s="27"/>
      <c r="C102" s="7"/>
      <c r="D102" s="10"/>
      <c r="E102" s="10"/>
      <c r="F102" s="7"/>
      <c r="G102" s="11" t="str">
        <f aca="false">IF(OR(D102="",E102=""),"",ROUND(MOD(E102-D102,1)*24-N(F102)/60,2))</f>
        <v/>
      </c>
      <c r="H102" s="27"/>
      <c r="I102" s="7"/>
      <c r="J102" s="12" t="n">
        <f aca="false">IF(G102="",0,IF(H102="Job",G102,0))</f>
        <v>0</v>
      </c>
      <c r="K102" s="12" t="n">
        <f aca="false">IF(G102="",0,IF(H102="Non-job",G102,0))</f>
        <v>0</v>
      </c>
      <c r="L102" s="13" t="n">
        <f aca="false">IF(G102="",0,G102*IFERROR(VLOOKUP(B102,$Q$5:$S$24,3,FALSE()),0))</f>
        <v>0</v>
      </c>
      <c r="M102" s="13" t="n">
        <f aca="false">IF(H102="Job",L102,0)</f>
        <v>0</v>
      </c>
      <c r="N102" s="14" t="str">
        <f aca="false">IF(AND(B102="",G102=""),"",IF(B102="","Name missing",IF(COUNTIF($Q$5:$Q$24,B102)=0,"Name not on the crew list",IF(G102="","Start or finish missing",IF(H102="","Choose Job or Non-job",IF(AND(H102="Job",C102=""),"Job no. missing",IF(AND(H102="Job",COUNTIF('Sample by job'!$A$5:$A$24,C102)=0),"Job no. not on the job list",IF(I102="","Approver missing",""))))))))</f>
        <v/>
      </c>
      <c r="O102" s="7"/>
    </row>
    <row r="103" customFormat="false" ht="15" hidden="false" customHeight="false" outlineLevel="0" collapsed="false">
      <c r="A103" s="9"/>
      <c r="B103" s="27"/>
      <c r="C103" s="7"/>
      <c r="D103" s="10"/>
      <c r="E103" s="10"/>
      <c r="F103" s="7"/>
      <c r="G103" s="11" t="str">
        <f aca="false">IF(OR(D103="",E103=""),"",ROUND(MOD(E103-D103,1)*24-N(F103)/60,2))</f>
        <v/>
      </c>
      <c r="H103" s="27"/>
      <c r="I103" s="7"/>
      <c r="J103" s="12" t="n">
        <f aca="false">IF(G103="",0,IF(H103="Job",G103,0))</f>
        <v>0</v>
      </c>
      <c r="K103" s="12" t="n">
        <f aca="false">IF(G103="",0,IF(H103="Non-job",G103,0))</f>
        <v>0</v>
      </c>
      <c r="L103" s="13" t="n">
        <f aca="false">IF(G103="",0,G103*IFERROR(VLOOKUP(B103,$Q$5:$S$24,3,FALSE()),0))</f>
        <v>0</v>
      </c>
      <c r="M103" s="13" t="n">
        <f aca="false">IF(H103="Job",L103,0)</f>
        <v>0</v>
      </c>
      <c r="N103" s="14" t="str">
        <f aca="false">IF(AND(B103="",G103=""),"",IF(B103="","Name missing",IF(COUNTIF($Q$5:$Q$24,B103)=0,"Name not on the crew list",IF(G103="","Start or finish missing",IF(H103="","Choose Job or Non-job",IF(AND(H103="Job",C103=""),"Job no. missing",IF(AND(H103="Job",COUNTIF('Sample by job'!$A$5:$A$24,C103)=0),"Job no. not on the job list",IF(I103="","Approver missing",""))))))))</f>
        <v/>
      </c>
      <c r="O103" s="7"/>
    </row>
    <row r="104" customFormat="false" ht="15" hidden="false" customHeight="false" outlineLevel="0" collapsed="false">
      <c r="A104" s="9"/>
      <c r="B104" s="27"/>
      <c r="C104" s="7"/>
      <c r="D104" s="10"/>
      <c r="E104" s="10"/>
      <c r="F104" s="7"/>
      <c r="G104" s="11" t="str">
        <f aca="false">IF(OR(D104="",E104=""),"",ROUND(MOD(E104-D104,1)*24-N(F104)/60,2))</f>
        <v/>
      </c>
      <c r="H104" s="27"/>
      <c r="I104" s="7"/>
      <c r="J104" s="12" t="n">
        <f aca="false">IF(G104="",0,IF(H104="Job",G104,0))</f>
        <v>0</v>
      </c>
      <c r="K104" s="12" t="n">
        <f aca="false">IF(G104="",0,IF(H104="Non-job",G104,0))</f>
        <v>0</v>
      </c>
      <c r="L104" s="13" t="n">
        <f aca="false">IF(G104="",0,G104*IFERROR(VLOOKUP(B104,$Q$5:$S$24,3,FALSE()),0))</f>
        <v>0</v>
      </c>
      <c r="M104" s="13" t="n">
        <f aca="false">IF(H104="Job",L104,0)</f>
        <v>0</v>
      </c>
      <c r="N104" s="14" t="str">
        <f aca="false">IF(AND(B104="",G104=""),"",IF(B104="","Name missing",IF(COUNTIF($Q$5:$Q$24,B104)=0,"Name not on the crew list",IF(G104="","Start or finish missing",IF(H104="","Choose Job or Non-job",IF(AND(H104="Job",C104=""),"Job no. missing",IF(AND(H104="Job",COUNTIF('Sample by job'!$A$5:$A$24,C104)=0),"Job no. not on the job list",IF(I104="","Approver missing",""))))))))</f>
        <v/>
      </c>
      <c r="O104" s="7"/>
    </row>
    <row r="105" customFormat="false" ht="15" hidden="false" customHeight="false" outlineLevel="0" collapsed="false">
      <c r="A105" s="9"/>
      <c r="B105" s="27"/>
      <c r="C105" s="7"/>
      <c r="D105" s="10"/>
      <c r="E105" s="10"/>
      <c r="F105" s="7"/>
      <c r="G105" s="11" t="str">
        <f aca="false">IF(OR(D105="",E105=""),"",ROUND(MOD(E105-D105,1)*24-N(F105)/60,2))</f>
        <v/>
      </c>
      <c r="H105" s="27"/>
      <c r="I105" s="7"/>
      <c r="J105" s="12" t="n">
        <f aca="false">IF(G105="",0,IF(H105="Job",G105,0))</f>
        <v>0</v>
      </c>
      <c r="K105" s="12" t="n">
        <f aca="false">IF(G105="",0,IF(H105="Non-job",G105,0))</f>
        <v>0</v>
      </c>
      <c r="L105" s="13" t="n">
        <f aca="false">IF(G105="",0,G105*IFERROR(VLOOKUP(B105,$Q$5:$S$24,3,FALSE()),0))</f>
        <v>0</v>
      </c>
      <c r="M105" s="13" t="n">
        <f aca="false">IF(H105="Job",L105,0)</f>
        <v>0</v>
      </c>
      <c r="N105" s="14" t="str">
        <f aca="false">IF(AND(B105="",G105=""),"",IF(B105="","Name missing",IF(COUNTIF($Q$5:$Q$24,B105)=0,"Name not on the crew list",IF(G105="","Start or finish missing",IF(H105="","Choose Job or Non-job",IF(AND(H105="Job",C105=""),"Job no. missing",IF(AND(H105="Job",COUNTIF('Sample by job'!$A$5:$A$24,C105)=0),"Job no. not on the job list",IF(I105="","Approver missing",""))))))))</f>
        <v/>
      </c>
      <c r="O105" s="7"/>
    </row>
    <row r="106" customFormat="false" ht="15" hidden="false" customHeight="false" outlineLevel="0" collapsed="false">
      <c r="A106" s="9"/>
      <c r="B106" s="27"/>
      <c r="C106" s="7"/>
      <c r="D106" s="10"/>
      <c r="E106" s="10"/>
      <c r="F106" s="7"/>
      <c r="G106" s="11" t="str">
        <f aca="false">IF(OR(D106="",E106=""),"",ROUND(MOD(E106-D106,1)*24-N(F106)/60,2))</f>
        <v/>
      </c>
      <c r="H106" s="27"/>
      <c r="I106" s="7"/>
      <c r="J106" s="12" t="n">
        <f aca="false">IF(G106="",0,IF(H106="Job",G106,0))</f>
        <v>0</v>
      </c>
      <c r="K106" s="12" t="n">
        <f aca="false">IF(G106="",0,IF(H106="Non-job",G106,0))</f>
        <v>0</v>
      </c>
      <c r="L106" s="13" t="n">
        <f aca="false">IF(G106="",0,G106*IFERROR(VLOOKUP(B106,$Q$5:$S$24,3,FALSE()),0))</f>
        <v>0</v>
      </c>
      <c r="M106" s="13" t="n">
        <f aca="false">IF(H106="Job",L106,0)</f>
        <v>0</v>
      </c>
      <c r="N106" s="14" t="str">
        <f aca="false">IF(AND(B106="",G106=""),"",IF(B106="","Name missing",IF(COUNTIF($Q$5:$Q$24,B106)=0,"Name not on the crew list",IF(G106="","Start or finish missing",IF(H106="","Choose Job or Non-job",IF(AND(H106="Job",C106=""),"Job no. missing",IF(AND(H106="Job",COUNTIF('Sample by job'!$A$5:$A$24,C106)=0),"Job no. not on the job list",IF(I106="","Approver missing",""))))))))</f>
        <v/>
      </c>
      <c r="O106" s="7"/>
    </row>
    <row r="107" customFormat="false" ht="15" hidden="false" customHeight="false" outlineLevel="0" collapsed="false">
      <c r="A107" s="9"/>
      <c r="B107" s="27"/>
      <c r="C107" s="7"/>
      <c r="D107" s="10"/>
      <c r="E107" s="10"/>
      <c r="F107" s="7"/>
      <c r="G107" s="11" t="str">
        <f aca="false">IF(OR(D107="",E107=""),"",ROUND(MOD(E107-D107,1)*24-N(F107)/60,2))</f>
        <v/>
      </c>
      <c r="H107" s="27"/>
      <c r="I107" s="7"/>
      <c r="J107" s="12" t="n">
        <f aca="false">IF(G107="",0,IF(H107="Job",G107,0))</f>
        <v>0</v>
      </c>
      <c r="K107" s="12" t="n">
        <f aca="false">IF(G107="",0,IF(H107="Non-job",G107,0))</f>
        <v>0</v>
      </c>
      <c r="L107" s="13" t="n">
        <f aca="false">IF(G107="",0,G107*IFERROR(VLOOKUP(B107,$Q$5:$S$24,3,FALSE()),0))</f>
        <v>0</v>
      </c>
      <c r="M107" s="13" t="n">
        <f aca="false">IF(H107="Job",L107,0)</f>
        <v>0</v>
      </c>
      <c r="N107" s="14" t="str">
        <f aca="false">IF(AND(B107="",G107=""),"",IF(B107="","Name missing",IF(COUNTIF($Q$5:$Q$24,B107)=0,"Name not on the crew list",IF(G107="","Start or finish missing",IF(H107="","Choose Job or Non-job",IF(AND(H107="Job",C107=""),"Job no. missing",IF(AND(H107="Job",COUNTIF('Sample by job'!$A$5:$A$24,C107)=0),"Job no. not on the job list",IF(I107="","Approver missing",""))))))))</f>
        <v/>
      </c>
      <c r="O107" s="7"/>
    </row>
    <row r="108" customFormat="false" ht="15" hidden="false" customHeight="false" outlineLevel="0" collapsed="false">
      <c r="A108" s="9"/>
      <c r="B108" s="27"/>
      <c r="C108" s="7"/>
      <c r="D108" s="10"/>
      <c r="E108" s="10"/>
      <c r="F108" s="7"/>
      <c r="G108" s="11" t="str">
        <f aca="false">IF(OR(D108="",E108=""),"",ROUND(MOD(E108-D108,1)*24-N(F108)/60,2))</f>
        <v/>
      </c>
      <c r="H108" s="27"/>
      <c r="I108" s="7"/>
      <c r="J108" s="12" t="n">
        <f aca="false">IF(G108="",0,IF(H108="Job",G108,0))</f>
        <v>0</v>
      </c>
      <c r="K108" s="12" t="n">
        <f aca="false">IF(G108="",0,IF(H108="Non-job",G108,0))</f>
        <v>0</v>
      </c>
      <c r="L108" s="13" t="n">
        <f aca="false">IF(G108="",0,G108*IFERROR(VLOOKUP(B108,$Q$5:$S$24,3,FALSE()),0))</f>
        <v>0</v>
      </c>
      <c r="M108" s="13" t="n">
        <f aca="false">IF(H108="Job",L108,0)</f>
        <v>0</v>
      </c>
      <c r="N108" s="14" t="str">
        <f aca="false">IF(AND(B108="",G108=""),"",IF(B108="","Name missing",IF(COUNTIF($Q$5:$Q$24,B108)=0,"Name not on the crew list",IF(G108="","Start or finish missing",IF(H108="","Choose Job or Non-job",IF(AND(H108="Job",C108=""),"Job no. missing",IF(AND(H108="Job",COUNTIF('Sample by job'!$A$5:$A$24,C108)=0),"Job no. not on the job list",IF(I108="","Approver missing",""))))))))</f>
        <v/>
      </c>
      <c r="O108" s="7"/>
    </row>
    <row r="109" customFormat="false" ht="15" hidden="false" customHeight="false" outlineLevel="0" collapsed="false">
      <c r="A109" s="9"/>
      <c r="B109" s="27"/>
      <c r="C109" s="7"/>
      <c r="D109" s="10"/>
      <c r="E109" s="10"/>
      <c r="F109" s="7"/>
      <c r="G109" s="11" t="str">
        <f aca="false">IF(OR(D109="",E109=""),"",ROUND(MOD(E109-D109,1)*24-N(F109)/60,2))</f>
        <v/>
      </c>
      <c r="H109" s="27"/>
      <c r="I109" s="7"/>
      <c r="J109" s="12" t="n">
        <f aca="false">IF(G109="",0,IF(H109="Job",G109,0))</f>
        <v>0</v>
      </c>
      <c r="K109" s="12" t="n">
        <f aca="false">IF(G109="",0,IF(H109="Non-job",G109,0))</f>
        <v>0</v>
      </c>
      <c r="L109" s="13" t="n">
        <f aca="false">IF(G109="",0,G109*IFERROR(VLOOKUP(B109,$Q$5:$S$24,3,FALSE()),0))</f>
        <v>0</v>
      </c>
      <c r="M109" s="13" t="n">
        <f aca="false">IF(H109="Job",L109,0)</f>
        <v>0</v>
      </c>
      <c r="N109" s="14" t="str">
        <f aca="false">IF(AND(B109="",G109=""),"",IF(B109="","Name missing",IF(COUNTIF($Q$5:$Q$24,B109)=0,"Name not on the crew list",IF(G109="","Start or finish missing",IF(H109="","Choose Job or Non-job",IF(AND(H109="Job",C109=""),"Job no. missing",IF(AND(H109="Job",COUNTIF('Sample by job'!$A$5:$A$24,C109)=0),"Job no. not on the job list",IF(I109="","Approver missing",""))))))))</f>
        <v/>
      </c>
      <c r="O109" s="7"/>
    </row>
    <row r="110" customFormat="false" ht="15" hidden="false" customHeight="false" outlineLevel="0" collapsed="false">
      <c r="A110" s="9"/>
      <c r="B110" s="27"/>
      <c r="C110" s="7"/>
      <c r="D110" s="10"/>
      <c r="E110" s="10"/>
      <c r="F110" s="7"/>
      <c r="G110" s="11" t="str">
        <f aca="false">IF(OR(D110="",E110=""),"",ROUND(MOD(E110-D110,1)*24-N(F110)/60,2))</f>
        <v/>
      </c>
      <c r="H110" s="27"/>
      <c r="I110" s="7"/>
      <c r="J110" s="12" t="n">
        <f aca="false">IF(G110="",0,IF(H110="Job",G110,0))</f>
        <v>0</v>
      </c>
      <c r="K110" s="12" t="n">
        <f aca="false">IF(G110="",0,IF(H110="Non-job",G110,0))</f>
        <v>0</v>
      </c>
      <c r="L110" s="13" t="n">
        <f aca="false">IF(G110="",0,G110*IFERROR(VLOOKUP(B110,$Q$5:$S$24,3,FALSE()),0))</f>
        <v>0</v>
      </c>
      <c r="M110" s="13" t="n">
        <f aca="false">IF(H110="Job",L110,0)</f>
        <v>0</v>
      </c>
      <c r="N110" s="14" t="str">
        <f aca="false">IF(AND(B110="",G110=""),"",IF(B110="","Name missing",IF(COUNTIF($Q$5:$Q$24,B110)=0,"Name not on the crew list",IF(G110="","Start or finish missing",IF(H110="","Choose Job or Non-job",IF(AND(H110="Job",C110=""),"Job no. missing",IF(AND(H110="Job",COUNTIF('Sample by job'!$A$5:$A$24,C110)=0),"Job no. not on the job list",IF(I110="","Approver missing",""))))))))</f>
        <v/>
      </c>
      <c r="O110" s="7"/>
    </row>
    <row r="111" customFormat="false" ht="15" hidden="false" customHeight="false" outlineLevel="0" collapsed="false">
      <c r="A111" s="9"/>
      <c r="B111" s="27"/>
      <c r="C111" s="7"/>
      <c r="D111" s="10"/>
      <c r="E111" s="10"/>
      <c r="F111" s="7"/>
      <c r="G111" s="11" t="str">
        <f aca="false">IF(OR(D111="",E111=""),"",ROUND(MOD(E111-D111,1)*24-N(F111)/60,2))</f>
        <v/>
      </c>
      <c r="H111" s="27"/>
      <c r="I111" s="7"/>
      <c r="J111" s="12" t="n">
        <f aca="false">IF(G111="",0,IF(H111="Job",G111,0))</f>
        <v>0</v>
      </c>
      <c r="K111" s="12" t="n">
        <f aca="false">IF(G111="",0,IF(H111="Non-job",G111,0))</f>
        <v>0</v>
      </c>
      <c r="L111" s="13" t="n">
        <f aca="false">IF(G111="",0,G111*IFERROR(VLOOKUP(B111,$Q$5:$S$24,3,FALSE()),0))</f>
        <v>0</v>
      </c>
      <c r="M111" s="13" t="n">
        <f aca="false">IF(H111="Job",L111,0)</f>
        <v>0</v>
      </c>
      <c r="N111" s="14" t="str">
        <f aca="false">IF(AND(B111="",G111=""),"",IF(B111="","Name missing",IF(COUNTIF($Q$5:$Q$24,B111)=0,"Name not on the crew list",IF(G111="","Start or finish missing",IF(H111="","Choose Job or Non-job",IF(AND(H111="Job",C111=""),"Job no. missing",IF(AND(H111="Job",COUNTIF('Sample by job'!$A$5:$A$24,C111)=0),"Job no. not on the job list",IF(I111="","Approver missing",""))))))))</f>
        <v/>
      </c>
      <c r="O111" s="7"/>
    </row>
    <row r="112" customFormat="false" ht="15" hidden="false" customHeight="false" outlineLevel="0" collapsed="false">
      <c r="A112" s="9"/>
      <c r="B112" s="27"/>
      <c r="C112" s="7"/>
      <c r="D112" s="10"/>
      <c r="E112" s="10"/>
      <c r="F112" s="7"/>
      <c r="G112" s="11" t="str">
        <f aca="false">IF(OR(D112="",E112=""),"",ROUND(MOD(E112-D112,1)*24-N(F112)/60,2))</f>
        <v/>
      </c>
      <c r="H112" s="27"/>
      <c r="I112" s="7"/>
      <c r="J112" s="12" t="n">
        <f aca="false">IF(G112="",0,IF(H112="Job",G112,0))</f>
        <v>0</v>
      </c>
      <c r="K112" s="12" t="n">
        <f aca="false">IF(G112="",0,IF(H112="Non-job",G112,0))</f>
        <v>0</v>
      </c>
      <c r="L112" s="13" t="n">
        <f aca="false">IF(G112="",0,G112*IFERROR(VLOOKUP(B112,$Q$5:$S$24,3,FALSE()),0))</f>
        <v>0</v>
      </c>
      <c r="M112" s="13" t="n">
        <f aca="false">IF(H112="Job",L112,0)</f>
        <v>0</v>
      </c>
      <c r="N112" s="14" t="str">
        <f aca="false">IF(AND(B112="",G112=""),"",IF(B112="","Name missing",IF(COUNTIF($Q$5:$Q$24,B112)=0,"Name not on the crew list",IF(G112="","Start or finish missing",IF(H112="","Choose Job or Non-job",IF(AND(H112="Job",C112=""),"Job no. missing",IF(AND(H112="Job",COUNTIF('Sample by job'!$A$5:$A$24,C112)=0),"Job no. not on the job list",IF(I112="","Approver missing",""))))))))</f>
        <v/>
      </c>
      <c r="O112" s="7"/>
    </row>
    <row r="113" customFormat="false" ht="15" hidden="false" customHeight="false" outlineLevel="0" collapsed="false">
      <c r="A113" s="9"/>
      <c r="B113" s="27"/>
      <c r="C113" s="7"/>
      <c r="D113" s="10"/>
      <c r="E113" s="10"/>
      <c r="F113" s="7"/>
      <c r="G113" s="11" t="str">
        <f aca="false">IF(OR(D113="",E113=""),"",ROUND(MOD(E113-D113,1)*24-N(F113)/60,2))</f>
        <v/>
      </c>
      <c r="H113" s="27"/>
      <c r="I113" s="7"/>
      <c r="J113" s="12" t="n">
        <f aca="false">IF(G113="",0,IF(H113="Job",G113,0))</f>
        <v>0</v>
      </c>
      <c r="K113" s="12" t="n">
        <f aca="false">IF(G113="",0,IF(H113="Non-job",G113,0))</f>
        <v>0</v>
      </c>
      <c r="L113" s="13" t="n">
        <f aca="false">IF(G113="",0,G113*IFERROR(VLOOKUP(B113,$Q$5:$S$24,3,FALSE()),0))</f>
        <v>0</v>
      </c>
      <c r="M113" s="13" t="n">
        <f aca="false">IF(H113="Job",L113,0)</f>
        <v>0</v>
      </c>
      <c r="N113" s="14" t="str">
        <f aca="false">IF(AND(B113="",G113=""),"",IF(B113="","Name missing",IF(COUNTIF($Q$5:$Q$24,B113)=0,"Name not on the crew list",IF(G113="","Start or finish missing",IF(H113="","Choose Job or Non-job",IF(AND(H113="Job",C113=""),"Job no. missing",IF(AND(H113="Job",COUNTIF('Sample by job'!$A$5:$A$24,C113)=0),"Job no. not on the job list",IF(I113="","Approver missing",""))))))))</f>
        <v/>
      </c>
      <c r="O113" s="7"/>
    </row>
    <row r="114" customFormat="false" ht="15" hidden="false" customHeight="false" outlineLevel="0" collapsed="false">
      <c r="A114" s="9"/>
      <c r="B114" s="27"/>
      <c r="C114" s="7"/>
      <c r="D114" s="10"/>
      <c r="E114" s="10"/>
      <c r="F114" s="7"/>
      <c r="G114" s="11" t="str">
        <f aca="false">IF(OR(D114="",E114=""),"",ROUND(MOD(E114-D114,1)*24-N(F114)/60,2))</f>
        <v/>
      </c>
      <c r="H114" s="27"/>
      <c r="I114" s="7"/>
      <c r="J114" s="12" t="n">
        <f aca="false">IF(G114="",0,IF(H114="Job",G114,0))</f>
        <v>0</v>
      </c>
      <c r="K114" s="12" t="n">
        <f aca="false">IF(G114="",0,IF(H114="Non-job",G114,0))</f>
        <v>0</v>
      </c>
      <c r="L114" s="13" t="n">
        <f aca="false">IF(G114="",0,G114*IFERROR(VLOOKUP(B114,$Q$5:$S$24,3,FALSE()),0))</f>
        <v>0</v>
      </c>
      <c r="M114" s="13" t="n">
        <f aca="false">IF(H114="Job",L114,0)</f>
        <v>0</v>
      </c>
      <c r="N114" s="14" t="str">
        <f aca="false">IF(AND(B114="",G114=""),"",IF(B114="","Name missing",IF(COUNTIF($Q$5:$Q$24,B114)=0,"Name not on the crew list",IF(G114="","Start or finish missing",IF(H114="","Choose Job or Non-job",IF(AND(H114="Job",C114=""),"Job no. missing",IF(AND(H114="Job",COUNTIF('Sample by job'!$A$5:$A$24,C114)=0),"Job no. not on the job list",IF(I114="","Approver missing",""))))))))</f>
        <v/>
      </c>
      <c r="O114" s="7"/>
    </row>
    <row r="115" customFormat="false" ht="15" hidden="false" customHeight="false" outlineLevel="0" collapsed="false">
      <c r="A115" s="9"/>
      <c r="B115" s="27"/>
      <c r="C115" s="7"/>
      <c r="D115" s="10"/>
      <c r="E115" s="10"/>
      <c r="F115" s="7"/>
      <c r="G115" s="11" t="str">
        <f aca="false">IF(OR(D115="",E115=""),"",ROUND(MOD(E115-D115,1)*24-N(F115)/60,2))</f>
        <v/>
      </c>
      <c r="H115" s="27"/>
      <c r="I115" s="7"/>
      <c r="J115" s="12" t="n">
        <f aca="false">IF(G115="",0,IF(H115="Job",G115,0))</f>
        <v>0</v>
      </c>
      <c r="K115" s="12" t="n">
        <f aca="false">IF(G115="",0,IF(H115="Non-job",G115,0))</f>
        <v>0</v>
      </c>
      <c r="L115" s="13" t="n">
        <f aca="false">IF(G115="",0,G115*IFERROR(VLOOKUP(B115,$Q$5:$S$24,3,FALSE()),0))</f>
        <v>0</v>
      </c>
      <c r="M115" s="13" t="n">
        <f aca="false">IF(H115="Job",L115,0)</f>
        <v>0</v>
      </c>
      <c r="N115" s="14" t="str">
        <f aca="false">IF(AND(B115="",G115=""),"",IF(B115="","Name missing",IF(COUNTIF($Q$5:$Q$24,B115)=0,"Name not on the crew list",IF(G115="","Start or finish missing",IF(H115="","Choose Job or Non-job",IF(AND(H115="Job",C115=""),"Job no. missing",IF(AND(H115="Job",COUNTIF('Sample by job'!$A$5:$A$24,C115)=0),"Job no. not on the job list",IF(I115="","Approver missing",""))))))))</f>
        <v/>
      </c>
      <c r="O115" s="7"/>
    </row>
    <row r="116" customFormat="false" ht="15" hidden="false" customHeight="false" outlineLevel="0" collapsed="false">
      <c r="A116" s="9"/>
      <c r="B116" s="27"/>
      <c r="C116" s="7"/>
      <c r="D116" s="10"/>
      <c r="E116" s="10"/>
      <c r="F116" s="7"/>
      <c r="G116" s="11" t="str">
        <f aca="false">IF(OR(D116="",E116=""),"",ROUND(MOD(E116-D116,1)*24-N(F116)/60,2))</f>
        <v/>
      </c>
      <c r="H116" s="27"/>
      <c r="I116" s="7"/>
      <c r="J116" s="12" t="n">
        <f aca="false">IF(G116="",0,IF(H116="Job",G116,0))</f>
        <v>0</v>
      </c>
      <c r="K116" s="12" t="n">
        <f aca="false">IF(G116="",0,IF(H116="Non-job",G116,0))</f>
        <v>0</v>
      </c>
      <c r="L116" s="13" t="n">
        <f aca="false">IF(G116="",0,G116*IFERROR(VLOOKUP(B116,$Q$5:$S$24,3,FALSE()),0))</f>
        <v>0</v>
      </c>
      <c r="M116" s="13" t="n">
        <f aca="false">IF(H116="Job",L116,0)</f>
        <v>0</v>
      </c>
      <c r="N116" s="14" t="str">
        <f aca="false">IF(AND(B116="",G116=""),"",IF(B116="","Name missing",IF(COUNTIF($Q$5:$Q$24,B116)=0,"Name not on the crew list",IF(G116="","Start or finish missing",IF(H116="","Choose Job or Non-job",IF(AND(H116="Job",C116=""),"Job no. missing",IF(AND(H116="Job",COUNTIF('Sample by job'!$A$5:$A$24,C116)=0),"Job no. not on the job list",IF(I116="","Approver missing",""))))))))</f>
        <v/>
      </c>
      <c r="O116" s="7"/>
    </row>
    <row r="117" customFormat="false" ht="15" hidden="false" customHeight="false" outlineLevel="0" collapsed="false">
      <c r="A117" s="9"/>
      <c r="B117" s="27"/>
      <c r="C117" s="7"/>
      <c r="D117" s="10"/>
      <c r="E117" s="10"/>
      <c r="F117" s="7"/>
      <c r="G117" s="11" t="str">
        <f aca="false">IF(OR(D117="",E117=""),"",ROUND(MOD(E117-D117,1)*24-N(F117)/60,2))</f>
        <v/>
      </c>
      <c r="H117" s="27"/>
      <c r="I117" s="7"/>
      <c r="J117" s="12" t="n">
        <f aca="false">IF(G117="",0,IF(H117="Job",G117,0))</f>
        <v>0</v>
      </c>
      <c r="K117" s="12" t="n">
        <f aca="false">IF(G117="",0,IF(H117="Non-job",G117,0))</f>
        <v>0</v>
      </c>
      <c r="L117" s="13" t="n">
        <f aca="false">IF(G117="",0,G117*IFERROR(VLOOKUP(B117,$Q$5:$S$24,3,FALSE()),0))</f>
        <v>0</v>
      </c>
      <c r="M117" s="13" t="n">
        <f aca="false">IF(H117="Job",L117,0)</f>
        <v>0</v>
      </c>
      <c r="N117" s="14" t="str">
        <f aca="false">IF(AND(B117="",G117=""),"",IF(B117="","Name missing",IF(COUNTIF($Q$5:$Q$24,B117)=0,"Name not on the crew list",IF(G117="","Start or finish missing",IF(H117="","Choose Job or Non-job",IF(AND(H117="Job",C117=""),"Job no. missing",IF(AND(H117="Job",COUNTIF('Sample by job'!$A$5:$A$24,C117)=0),"Job no. not on the job list",IF(I117="","Approver missing",""))))))))</f>
        <v/>
      </c>
      <c r="O117" s="7"/>
    </row>
    <row r="118" customFormat="false" ht="15" hidden="false" customHeight="false" outlineLevel="0" collapsed="false">
      <c r="A118" s="9"/>
      <c r="B118" s="27"/>
      <c r="C118" s="7"/>
      <c r="D118" s="10"/>
      <c r="E118" s="10"/>
      <c r="F118" s="7"/>
      <c r="G118" s="11" t="str">
        <f aca="false">IF(OR(D118="",E118=""),"",ROUND(MOD(E118-D118,1)*24-N(F118)/60,2))</f>
        <v/>
      </c>
      <c r="H118" s="27"/>
      <c r="I118" s="7"/>
      <c r="J118" s="12" t="n">
        <f aca="false">IF(G118="",0,IF(H118="Job",G118,0))</f>
        <v>0</v>
      </c>
      <c r="K118" s="12" t="n">
        <f aca="false">IF(G118="",0,IF(H118="Non-job",G118,0))</f>
        <v>0</v>
      </c>
      <c r="L118" s="13" t="n">
        <f aca="false">IF(G118="",0,G118*IFERROR(VLOOKUP(B118,$Q$5:$S$24,3,FALSE()),0))</f>
        <v>0</v>
      </c>
      <c r="M118" s="13" t="n">
        <f aca="false">IF(H118="Job",L118,0)</f>
        <v>0</v>
      </c>
      <c r="N118" s="14" t="str">
        <f aca="false">IF(AND(B118="",G118=""),"",IF(B118="","Name missing",IF(COUNTIF($Q$5:$Q$24,B118)=0,"Name not on the crew list",IF(G118="","Start or finish missing",IF(H118="","Choose Job or Non-job",IF(AND(H118="Job",C118=""),"Job no. missing",IF(AND(H118="Job",COUNTIF('Sample by job'!$A$5:$A$24,C118)=0),"Job no. not on the job list",IF(I118="","Approver missing",""))))))))</f>
        <v/>
      </c>
      <c r="O118" s="7"/>
    </row>
    <row r="119" customFormat="false" ht="15" hidden="false" customHeight="false" outlineLevel="0" collapsed="false">
      <c r="A119" s="9"/>
      <c r="B119" s="27"/>
      <c r="C119" s="7"/>
      <c r="D119" s="10"/>
      <c r="E119" s="10"/>
      <c r="F119" s="7"/>
      <c r="G119" s="11" t="str">
        <f aca="false">IF(OR(D119="",E119=""),"",ROUND(MOD(E119-D119,1)*24-N(F119)/60,2))</f>
        <v/>
      </c>
      <c r="H119" s="27"/>
      <c r="I119" s="7"/>
      <c r="J119" s="12" t="n">
        <f aca="false">IF(G119="",0,IF(H119="Job",G119,0))</f>
        <v>0</v>
      </c>
      <c r="K119" s="12" t="n">
        <f aca="false">IF(G119="",0,IF(H119="Non-job",G119,0))</f>
        <v>0</v>
      </c>
      <c r="L119" s="13" t="n">
        <f aca="false">IF(G119="",0,G119*IFERROR(VLOOKUP(B119,$Q$5:$S$24,3,FALSE()),0))</f>
        <v>0</v>
      </c>
      <c r="M119" s="13" t="n">
        <f aca="false">IF(H119="Job",L119,0)</f>
        <v>0</v>
      </c>
      <c r="N119" s="14" t="str">
        <f aca="false">IF(AND(B119="",G119=""),"",IF(B119="","Name missing",IF(COUNTIF($Q$5:$Q$24,B119)=0,"Name not on the crew list",IF(G119="","Start or finish missing",IF(H119="","Choose Job or Non-job",IF(AND(H119="Job",C119=""),"Job no. missing",IF(AND(H119="Job",COUNTIF('Sample by job'!$A$5:$A$24,C119)=0),"Job no. not on the job list",IF(I119="","Approver missing",""))))))))</f>
        <v/>
      </c>
      <c r="O119" s="7"/>
    </row>
    <row r="120" customFormat="false" ht="15" hidden="false" customHeight="false" outlineLevel="0" collapsed="false">
      <c r="A120" s="9"/>
      <c r="B120" s="27"/>
      <c r="C120" s="7"/>
      <c r="D120" s="10"/>
      <c r="E120" s="10"/>
      <c r="F120" s="7"/>
      <c r="G120" s="11" t="str">
        <f aca="false">IF(OR(D120="",E120=""),"",ROUND(MOD(E120-D120,1)*24-N(F120)/60,2))</f>
        <v/>
      </c>
      <c r="H120" s="27"/>
      <c r="I120" s="7"/>
      <c r="J120" s="12" t="n">
        <f aca="false">IF(G120="",0,IF(H120="Job",G120,0))</f>
        <v>0</v>
      </c>
      <c r="K120" s="12" t="n">
        <f aca="false">IF(G120="",0,IF(H120="Non-job",G120,0))</f>
        <v>0</v>
      </c>
      <c r="L120" s="13" t="n">
        <f aca="false">IF(G120="",0,G120*IFERROR(VLOOKUP(B120,$Q$5:$S$24,3,FALSE()),0))</f>
        <v>0</v>
      </c>
      <c r="M120" s="13" t="n">
        <f aca="false">IF(H120="Job",L120,0)</f>
        <v>0</v>
      </c>
      <c r="N120" s="14" t="str">
        <f aca="false">IF(AND(B120="",G120=""),"",IF(B120="","Name missing",IF(COUNTIF($Q$5:$Q$24,B120)=0,"Name not on the crew list",IF(G120="","Start or finish missing",IF(H120="","Choose Job or Non-job",IF(AND(H120="Job",C120=""),"Job no. missing",IF(AND(H120="Job",COUNTIF('Sample by job'!$A$5:$A$24,C120)=0),"Job no. not on the job list",IF(I120="","Approver missing",""))))))))</f>
        <v/>
      </c>
      <c r="O120" s="7"/>
    </row>
    <row r="121" customFormat="false" ht="15" hidden="false" customHeight="false" outlineLevel="0" collapsed="false">
      <c r="A121" s="9"/>
      <c r="B121" s="27"/>
      <c r="C121" s="7"/>
      <c r="D121" s="10"/>
      <c r="E121" s="10"/>
      <c r="F121" s="7"/>
      <c r="G121" s="11" t="str">
        <f aca="false">IF(OR(D121="",E121=""),"",ROUND(MOD(E121-D121,1)*24-N(F121)/60,2))</f>
        <v/>
      </c>
      <c r="H121" s="27"/>
      <c r="I121" s="7"/>
      <c r="J121" s="12" t="n">
        <f aca="false">IF(G121="",0,IF(H121="Job",G121,0))</f>
        <v>0</v>
      </c>
      <c r="K121" s="12" t="n">
        <f aca="false">IF(G121="",0,IF(H121="Non-job",G121,0))</f>
        <v>0</v>
      </c>
      <c r="L121" s="13" t="n">
        <f aca="false">IF(G121="",0,G121*IFERROR(VLOOKUP(B121,$Q$5:$S$24,3,FALSE()),0))</f>
        <v>0</v>
      </c>
      <c r="M121" s="13" t="n">
        <f aca="false">IF(H121="Job",L121,0)</f>
        <v>0</v>
      </c>
      <c r="N121" s="14" t="str">
        <f aca="false">IF(AND(B121="",G121=""),"",IF(B121="","Name missing",IF(COUNTIF($Q$5:$Q$24,B121)=0,"Name not on the crew list",IF(G121="","Start or finish missing",IF(H121="","Choose Job or Non-job",IF(AND(H121="Job",C121=""),"Job no. missing",IF(AND(H121="Job",COUNTIF('Sample by job'!$A$5:$A$24,C121)=0),"Job no. not on the job list",IF(I121="","Approver missing",""))))))))</f>
        <v/>
      </c>
      <c r="O121" s="7"/>
    </row>
    <row r="122" customFormat="false" ht="15" hidden="false" customHeight="false" outlineLevel="0" collapsed="false">
      <c r="A122" s="9"/>
      <c r="B122" s="27"/>
      <c r="C122" s="7"/>
      <c r="D122" s="10"/>
      <c r="E122" s="10"/>
      <c r="F122" s="7"/>
      <c r="G122" s="11" t="str">
        <f aca="false">IF(OR(D122="",E122=""),"",ROUND(MOD(E122-D122,1)*24-N(F122)/60,2))</f>
        <v/>
      </c>
      <c r="H122" s="27"/>
      <c r="I122" s="7"/>
      <c r="J122" s="12" t="n">
        <f aca="false">IF(G122="",0,IF(H122="Job",G122,0))</f>
        <v>0</v>
      </c>
      <c r="K122" s="12" t="n">
        <f aca="false">IF(G122="",0,IF(H122="Non-job",G122,0))</f>
        <v>0</v>
      </c>
      <c r="L122" s="13" t="n">
        <f aca="false">IF(G122="",0,G122*IFERROR(VLOOKUP(B122,$Q$5:$S$24,3,FALSE()),0))</f>
        <v>0</v>
      </c>
      <c r="M122" s="13" t="n">
        <f aca="false">IF(H122="Job",L122,0)</f>
        <v>0</v>
      </c>
      <c r="N122" s="14" t="str">
        <f aca="false">IF(AND(B122="",G122=""),"",IF(B122="","Name missing",IF(COUNTIF($Q$5:$Q$24,B122)=0,"Name not on the crew list",IF(G122="","Start or finish missing",IF(H122="","Choose Job or Non-job",IF(AND(H122="Job",C122=""),"Job no. missing",IF(AND(H122="Job",COUNTIF('Sample by job'!$A$5:$A$24,C122)=0),"Job no. not on the job list",IF(I122="","Approver missing",""))))))))</f>
        <v/>
      </c>
      <c r="O122" s="7"/>
    </row>
    <row r="123" customFormat="false" ht="15" hidden="false" customHeight="false" outlineLevel="0" collapsed="false">
      <c r="A123" s="9"/>
      <c r="B123" s="27"/>
      <c r="C123" s="7"/>
      <c r="D123" s="10"/>
      <c r="E123" s="10"/>
      <c r="F123" s="7"/>
      <c r="G123" s="11" t="str">
        <f aca="false">IF(OR(D123="",E123=""),"",ROUND(MOD(E123-D123,1)*24-N(F123)/60,2))</f>
        <v/>
      </c>
      <c r="H123" s="27"/>
      <c r="I123" s="7"/>
      <c r="J123" s="12" t="n">
        <f aca="false">IF(G123="",0,IF(H123="Job",G123,0))</f>
        <v>0</v>
      </c>
      <c r="K123" s="12" t="n">
        <f aca="false">IF(G123="",0,IF(H123="Non-job",G123,0))</f>
        <v>0</v>
      </c>
      <c r="L123" s="13" t="n">
        <f aca="false">IF(G123="",0,G123*IFERROR(VLOOKUP(B123,$Q$5:$S$24,3,FALSE()),0))</f>
        <v>0</v>
      </c>
      <c r="M123" s="13" t="n">
        <f aca="false">IF(H123="Job",L123,0)</f>
        <v>0</v>
      </c>
      <c r="N123" s="14" t="str">
        <f aca="false">IF(AND(B123="",G123=""),"",IF(B123="","Name missing",IF(COUNTIF($Q$5:$Q$24,B123)=0,"Name not on the crew list",IF(G123="","Start or finish missing",IF(H123="","Choose Job or Non-job",IF(AND(H123="Job",C123=""),"Job no. missing",IF(AND(H123="Job",COUNTIF('Sample by job'!$A$5:$A$24,C123)=0),"Job no. not on the job list",IF(I123="","Approver missing",""))))))))</f>
        <v/>
      </c>
      <c r="O123" s="7"/>
    </row>
    <row r="124" customFormat="false" ht="15" hidden="false" customHeight="false" outlineLevel="0" collapsed="false">
      <c r="A124" s="9"/>
      <c r="B124" s="27"/>
      <c r="C124" s="7"/>
      <c r="D124" s="10"/>
      <c r="E124" s="10"/>
      <c r="F124" s="7"/>
      <c r="G124" s="11" t="str">
        <f aca="false">IF(OR(D124="",E124=""),"",ROUND(MOD(E124-D124,1)*24-N(F124)/60,2))</f>
        <v/>
      </c>
      <c r="H124" s="27"/>
      <c r="I124" s="7"/>
      <c r="J124" s="12" t="n">
        <f aca="false">IF(G124="",0,IF(H124="Job",G124,0))</f>
        <v>0</v>
      </c>
      <c r="K124" s="12" t="n">
        <f aca="false">IF(G124="",0,IF(H124="Non-job",G124,0))</f>
        <v>0</v>
      </c>
      <c r="L124" s="13" t="n">
        <f aca="false">IF(G124="",0,G124*IFERROR(VLOOKUP(B124,$Q$5:$S$24,3,FALSE()),0))</f>
        <v>0</v>
      </c>
      <c r="M124" s="13" t="n">
        <f aca="false">IF(H124="Job",L124,0)</f>
        <v>0</v>
      </c>
      <c r="N124" s="14" t="str">
        <f aca="false">IF(AND(B124="",G124=""),"",IF(B124="","Name missing",IF(COUNTIF($Q$5:$Q$24,B124)=0,"Name not on the crew list",IF(G124="","Start or finish missing",IF(H124="","Choose Job or Non-job",IF(AND(H124="Job",C124=""),"Job no. missing",IF(AND(H124="Job",COUNTIF('Sample by job'!$A$5:$A$24,C124)=0),"Job no. not on the job list",IF(I124="","Approver missing",""))))))))</f>
        <v/>
      </c>
      <c r="O124" s="7"/>
    </row>
    <row r="125" customFormat="false" ht="15" hidden="false" customHeight="false" outlineLevel="0" collapsed="false">
      <c r="A125" s="9"/>
      <c r="B125" s="27"/>
      <c r="C125" s="7"/>
      <c r="D125" s="10"/>
      <c r="E125" s="10"/>
      <c r="F125" s="7"/>
      <c r="G125" s="11" t="str">
        <f aca="false">IF(OR(D125="",E125=""),"",ROUND(MOD(E125-D125,1)*24-N(F125)/60,2))</f>
        <v/>
      </c>
      <c r="H125" s="27"/>
      <c r="I125" s="7"/>
      <c r="J125" s="12" t="n">
        <f aca="false">IF(G125="",0,IF(H125="Job",G125,0))</f>
        <v>0</v>
      </c>
      <c r="K125" s="12" t="n">
        <f aca="false">IF(G125="",0,IF(H125="Non-job",G125,0))</f>
        <v>0</v>
      </c>
      <c r="L125" s="13" t="n">
        <f aca="false">IF(G125="",0,G125*IFERROR(VLOOKUP(B125,$Q$5:$S$24,3,FALSE()),0))</f>
        <v>0</v>
      </c>
      <c r="M125" s="13" t="n">
        <f aca="false">IF(H125="Job",L125,0)</f>
        <v>0</v>
      </c>
      <c r="N125" s="14" t="str">
        <f aca="false">IF(AND(B125="",G125=""),"",IF(B125="","Name missing",IF(COUNTIF($Q$5:$Q$24,B125)=0,"Name not on the crew list",IF(G125="","Start or finish missing",IF(H125="","Choose Job or Non-job",IF(AND(H125="Job",C125=""),"Job no. missing",IF(AND(H125="Job",COUNTIF('Sample by job'!$A$5:$A$24,C125)=0),"Job no. not on the job list",IF(I125="","Approver missing",""))))))))</f>
        <v/>
      </c>
      <c r="O125" s="7"/>
    </row>
    <row r="126" customFormat="false" ht="15" hidden="false" customHeight="false" outlineLevel="0" collapsed="false">
      <c r="A126" s="9"/>
      <c r="B126" s="27"/>
      <c r="C126" s="7"/>
      <c r="D126" s="10"/>
      <c r="E126" s="10"/>
      <c r="F126" s="7"/>
      <c r="G126" s="11" t="str">
        <f aca="false">IF(OR(D126="",E126=""),"",ROUND(MOD(E126-D126,1)*24-N(F126)/60,2))</f>
        <v/>
      </c>
      <c r="H126" s="27"/>
      <c r="I126" s="7"/>
      <c r="J126" s="12" t="n">
        <f aca="false">IF(G126="",0,IF(H126="Job",G126,0))</f>
        <v>0</v>
      </c>
      <c r="K126" s="12" t="n">
        <f aca="false">IF(G126="",0,IF(H126="Non-job",G126,0))</f>
        <v>0</v>
      </c>
      <c r="L126" s="13" t="n">
        <f aca="false">IF(G126="",0,G126*IFERROR(VLOOKUP(B126,$Q$5:$S$24,3,FALSE()),0))</f>
        <v>0</v>
      </c>
      <c r="M126" s="13" t="n">
        <f aca="false">IF(H126="Job",L126,0)</f>
        <v>0</v>
      </c>
      <c r="N126" s="14" t="str">
        <f aca="false">IF(AND(B126="",G126=""),"",IF(B126="","Name missing",IF(COUNTIF($Q$5:$Q$24,B126)=0,"Name not on the crew list",IF(G126="","Start or finish missing",IF(H126="","Choose Job or Non-job",IF(AND(H126="Job",C126=""),"Job no. missing",IF(AND(H126="Job",COUNTIF('Sample by job'!$A$5:$A$24,C126)=0),"Job no. not on the job list",IF(I126="","Approver missing",""))))))))</f>
        <v/>
      </c>
      <c r="O126" s="7"/>
    </row>
    <row r="127" customFormat="false" ht="15" hidden="false" customHeight="false" outlineLevel="0" collapsed="false">
      <c r="A127" s="9"/>
      <c r="B127" s="27"/>
      <c r="C127" s="7"/>
      <c r="D127" s="10"/>
      <c r="E127" s="10"/>
      <c r="F127" s="7"/>
      <c r="G127" s="11" t="str">
        <f aca="false">IF(OR(D127="",E127=""),"",ROUND(MOD(E127-D127,1)*24-N(F127)/60,2))</f>
        <v/>
      </c>
      <c r="H127" s="27"/>
      <c r="I127" s="7"/>
      <c r="J127" s="12" t="n">
        <f aca="false">IF(G127="",0,IF(H127="Job",G127,0))</f>
        <v>0</v>
      </c>
      <c r="K127" s="12" t="n">
        <f aca="false">IF(G127="",0,IF(H127="Non-job",G127,0))</f>
        <v>0</v>
      </c>
      <c r="L127" s="13" t="n">
        <f aca="false">IF(G127="",0,G127*IFERROR(VLOOKUP(B127,$Q$5:$S$24,3,FALSE()),0))</f>
        <v>0</v>
      </c>
      <c r="M127" s="13" t="n">
        <f aca="false">IF(H127="Job",L127,0)</f>
        <v>0</v>
      </c>
      <c r="N127" s="14" t="str">
        <f aca="false">IF(AND(B127="",G127=""),"",IF(B127="","Name missing",IF(COUNTIF($Q$5:$Q$24,B127)=0,"Name not on the crew list",IF(G127="","Start or finish missing",IF(H127="","Choose Job or Non-job",IF(AND(H127="Job",C127=""),"Job no. missing",IF(AND(H127="Job",COUNTIF('Sample by job'!$A$5:$A$24,C127)=0),"Job no. not on the job list",IF(I127="","Approver missing",""))))))))</f>
        <v/>
      </c>
      <c r="O127" s="7"/>
    </row>
    <row r="128" customFormat="false" ht="15" hidden="false" customHeight="false" outlineLevel="0" collapsed="false">
      <c r="A128" s="9"/>
      <c r="B128" s="27"/>
      <c r="C128" s="7"/>
      <c r="D128" s="10"/>
      <c r="E128" s="10"/>
      <c r="F128" s="7"/>
      <c r="G128" s="11" t="str">
        <f aca="false">IF(OR(D128="",E128=""),"",ROUND(MOD(E128-D128,1)*24-N(F128)/60,2))</f>
        <v/>
      </c>
      <c r="H128" s="27"/>
      <c r="I128" s="7"/>
      <c r="J128" s="12" t="n">
        <f aca="false">IF(G128="",0,IF(H128="Job",G128,0))</f>
        <v>0</v>
      </c>
      <c r="K128" s="12" t="n">
        <f aca="false">IF(G128="",0,IF(H128="Non-job",G128,0))</f>
        <v>0</v>
      </c>
      <c r="L128" s="13" t="n">
        <f aca="false">IF(G128="",0,G128*IFERROR(VLOOKUP(B128,$Q$5:$S$24,3,FALSE()),0))</f>
        <v>0</v>
      </c>
      <c r="M128" s="13" t="n">
        <f aca="false">IF(H128="Job",L128,0)</f>
        <v>0</v>
      </c>
      <c r="N128" s="14" t="str">
        <f aca="false">IF(AND(B128="",G128=""),"",IF(B128="","Name missing",IF(COUNTIF($Q$5:$Q$24,B128)=0,"Name not on the crew list",IF(G128="","Start or finish missing",IF(H128="","Choose Job or Non-job",IF(AND(H128="Job",C128=""),"Job no. missing",IF(AND(H128="Job",COUNTIF('Sample by job'!$A$5:$A$24,C128)=0),"Job no. not on the job list",IF(I128="","Approver missing",""))))))))</f>
        <v/>
      </c>
      <c r="O128" s="7"/>
    </row>
    <row r="129" customFormat="false" ht="15" hidden="false" customHeight="false" outlineLevel="0" collapsed="false">
      <c r="A129" s="9"/>
      <c r="B129" s="27"/>
      <c r="C129" s="7"/>
      <c r="D129" s="10"/>
      <c r="E129" s="10"/>
      <c r="F129" s="7"/>
      <c r="G129" s="11" t="str">
        <f aca="false">IF(OR(D129="",E129=""),"",ROUND(MOD(E129-D129,1)*24-N(F129)/60,2))</f>
        <v/>
      </c>
      <c r="H129" s="27"/>
      <c r="I129" s="7"/>
      <c r="J129" s="12" t="n">
        <f aca="false">IF(G129="",0,IF(H129="Job",G129,0))</f>
        <v>0</v>
      </c>
      <c r="K129" s="12" t="n">
        <f aca="false">IF(G129="",0,IF(H129="Non-job",G129,0))</f>
        <v>0</v>
      </c>
      <c r="L129" s="13" t="n">
        <f aca="false">IF(G129="",0,G129*IFERROR(VLOOKUP(B129,$Q$5:$S$24,3,FALSE()),0))</f>
        <v>0</v>
      </c>
      <c r="M129" s="13" t="n">
        <f aca="false">IF(H129="Job",L129,0)</f>
        <v>0</v>
      </c>
      <c r="N129" s="14" t="str">
        <f aca="false">IF(AND(B129="",G129=""),"",IF(B129="","Name missing",IF(COUNTIF($Q$5:$Q$24,B129)=0,"Name not on the crew list",IF(G129="","Start or finish missing",IF(H129="","Choose Job or Non-job",IF(AND(H129="Job",C129=""),"Job no. missing",IF(AND(H129="Job",COUNTIF('Sample by job'!$A$5:$A$24,C129)=0),"Job no. not on the job list",IF(I129="","Approver missing",""))))))))</f>
        <v/>
      </c>
      <c r="O129" s="7"/>
    </row>
    <row r="130" customFormat="false" ht="15" hidden="false" customHeight="false" outlineLevel="0" collapsed="false">
      <c r="A130" s="9"/>
      <c r="B130" s="27"/>
      <c r="C130" s="7"/>
      <c r="D130" s="10"/>
      <c r="E130" s="10"/>
      <c r="F130" s="7"/>
      <c r="G130" s="11" t="str">
        <f aca="false">IF(OR(D130="",E130=""),"",ROUND(MOD(E130-D130,1)*24-N(F130)/60,2))</f>
        <v/>
      </c>
      <c r="H130" s="27"/>
      <c r="I130" s="7"/>
      <c r="J130" s="12" t="n">
        <f aca="false">IF(G130="",0,IF(H130="Job",G130,0))</f>
        <v>0</v>
      </c>
      <c r="K130" s="12" t="n">
        <f aca="false">IF(G130="",0,IF(H130="Non-job",G130,0))</f>
        <v>0</v>
      </c>
      <c r="L130" s="13" t="n">
        <f aca="false">IF(G130="",0,G130*IFERROR(VLOOKUP(B130,$Q$5:$S$24,3,FALSE()),0))</f>
        <v>0</v>
      </c>
      <c r="M130" s="13" t="n">
        <f aca="false">IF(H130="Job",L130,0)</f>
        <v>0</v>
      </c>
      <c r="N130" s="14" t="str">
        <f aca="false">IF(AND(B130="",G130=""),"",IF(B130="","Name missing",IF(COUNTIF($Q$5:$Q$24,B130)=0,"Name not on the crew list",IF(G130="","Start or finish missing",IF(H130="","Choose Job or Non-job",IF(AND(H130="Job",C130=""),"Job no. missing",IF(AND(H130="Job",COUNTIF('Sample by job'!$A$5:$A$24,C130)=0),"Job no. not on the job list",IF(I130="","Approver missing",""))))))))</f>
        <v/>
      </c>
      <c r="O130" s="7"/>
    </row>
    <row r="131" customFormat="false" ht="15" hidden="false" customHeight="false" outlineLevel="0" collapsed="false">
      <c r="A131" s="9"/>
      <c r="B131" s="27"/>
      <c r="C131" s="7"/>
      <c r="D131" s="10"/>
      <c r="E131" s="10"/>
      <c r="F131" s="7"/>
      <c r="G131" s="11" t="str">
        <f aca="false">IF(OR(D131="",E131=""),"",ROUND(MOD(E131-D131,1)*24-N(F131)/60,2))</f>
        <v/>
      </c>
      <c r="H131" s="27"/>
      <c r="I131" s="7"/>
      <c r="J131" s="12" t="n">
        <f aca="false">IF(G131="",0,IF(H131="Job",G131,0))</f>
        <v>0</v>
      </c>
      <c r="K131" s="12" t="n">
        <f aca="false">IF(G131="",0,IF(H131="Non-job",G131,0))</f>
        <v>0</v>
      </c>
      <c r="L131" s="13" t="n">
        <f aca="false">IF(G131="",0,G131*IFERROR(VLOOKUP(B131,$Q$5:$S$24,3,FALSE()),0))</f>
        <v>0</v>
      </c>
      <c r="M131" s="13" t="n">
        <f aca="false">IF(H131="Job",L131,0)</f>
        <v>0</v>
      </c>
      <c r="N131" s="14" t="str">
        <f aca="false">IF(AND(B131="",G131=""),"",IF(B131="","Name missing",IF(COUNTIF($Q$5:$Q$24,B131)=0,"Name not on the crew list",IF(G131="","Start or finish missing",IF(H131="","Choose Job or Non-job",IF(AND(H131="Job",C131=""),"Job no. missing",IF(AND(H131="Job",COUNTIF('Sample by job'!$A$5:$A$24,C131)=0),"Job no. not on the job list",IF(I131="","Approver missing",""))))))))</f>
        <v/>
      </c>
      <c r="O131" s="7"/>
    </row>
    <row r="132" customFormat="false" ht="15" hidden="false" customHeight="false" outlineLevel="0" collapsed="false">
      <c r="A132" s="9"/>
      <c r="B132" s="27"/>
      <c r="C132" s="7"/>
      <c r="D132" s="10"/>
      <c r="E132" s="10"/>
      <c r="F132" s="7"/>
      <c r="G132" s="11" t="str">
        <f aca="false">IF(OR(D132="",E132=""),"",ROUND(MOD(E132-D132,1)*24-N(F132)/60,2))</f>
        <v/>
      </c>
      <c r="H132" s="27"/>
      <c r="I132" s="7"/>
      <c r="J132" s="12" t="n">
        <f aca="false">IF(G132="",0,IF(H132="Job",G132,0))</f>
        <v>0</v>
      </c>
      <c r="K132" s="12" t="n">
        <f aca="false">IF(G132="",0,IF(H132="Non-job",G132,0))</f>
        <v>0</v>
      </c>
      <c r="L132" s="13" t="n">
        <f aca="false">IF(G132="",0,G132*IFERROR(VLOOKUP(B132,$Q$5:$S$24,3,FALSE()),0))</f>
        <v>0</v>
      </c>
      <c r="M132" s="13" t="n">
        <f aca="false">IF(H132="Job",L132,0)</f>
        <v>0</v>
      </c>
      <c r="N132" s="14" t="str">
        <f aca="false">IF(AND(B132="",G132=""),"",IF(B132="","Name missing",IF(COUNTIF($Q$5:$Q$24,B132)=0,"Name not on the crew list",IF(G132="","Start or finish missing",IF(H132="","Choose Job or Non-job",IF(AND(H132="Job",C132=""),"Job no. missing",IF(AND(H132="Job",COUNTIF('Sample by job'!$A$5:$A$24,C132)=0),"Job no. not on the job list",IF(I132="","Approver missing",""))))))))</f>
        <v/>
      </c>
      <c r="O132" s="7"/>
    </row>
    <row r="133" customFormat="false" ht="15" hidden="false" customHeight="false" outlineLevel="0" collapsed="false">
      <c r="A133" s="9"/>
      <c r="B133" s="27"/>
      <c r="C133" s="7"/>
      <c r="D133" s="10"/>
      <c r="E133" s="10"/>
      <c r="F133" s="7"/>
      <c r="G133" s="11" t="str">
        <f aca="false">IF(OR(D133="",E133=""),"",ROUND(MOD(E133-D133,1)*24-N(F133)/60,2))</f>
        <v/>
      </c>
      <c r="H133" s="27"/>
      <c r="I133" s="7"/>
      <c r="J133" s="12" t="n">
        <f aca="false">IF(G133="",0,IF(H133="Job",G133,0))</f>
        <v>0</v>
      </c>
      <c r="K133" s="12" t="n">
        <f aca="false">IF(G133="",0,IF(H133="Non-job",G133,0))</f>
        <v>0</v>
      </c>
      <c r="L133" s="13" t="n">
        <f aca="false">IF(G133="",0,G133*IFERROR(VLOOKUP(B133,$Q$5:$S$24,3,FALSE()),0))</f>
        <v>0</v>
      </c>
      <c r="M133" s="13" t="n">
        <f aca="false">IF(H133="Job",L133,0)</f>
        <v>0</v>
      </c>
      <c r="N133" s="14" t="str">
        <f aca="false">IF(AND(B133="",G133=""),"",IF(B133="","Name missing",IF(COUNTIF($Q$5:$Q$24,B133)=0,"Name not on the crew list",IF(G133="","Start or finish missing",IF(H133="","Choose Job or Non-job",IF(AND(H133="Job",C133=""),"Job no. missing",IF(AND(H133="Job",COUNTIF('Sample by job'!$A$5:$A$24,C133)=0),"Job no. not on the job list",IF(I133="","Approver missing",""))))))))</f>
        <v/>
      </c>
      <c r="O133" s="7"/>
    </row>
    <row r="134" customFormat="false" ht="15" hidden="false" customHeight="false" outlineLevel="0" collapsed="false">
      <c r="A134" s="9"/>
      <c r="B134" s="27"/>
      <c r="C134" s="7"/>
      <c r="D134" s="10"/>
      <c r="E134" s="10"/>
      <c r="F134" s="7"/>
      <c r="G134" s="11" t="str">
        <f aca="false">IF(OR(D134="",E134=""),"",ROUND(MOD(E134-D134,1)*24-N(F134)/60,2))</f>
        <v/>
      </c>
      <c r="H134" s="27"/>
      <c r="I134" s="7"/>
      <c r="J134" s="12" t="n">
        <f aca="false">IF(G134="",0,IF(H134="Job",G134,0))</f>
        <v>0</v>
      </c>
      <c r="K134" s="12" t="n">
        <f aca="false">IF(G134="",0,IF(H134="Non-job",G134,0))</f>
        <v>0</v>
      </c>
      <c r="L134" s="13" t="n">
        <f aca="false">IF(G134="",0,G134*IFERROR(VLOOKUP(B134,$Q$5:$S$24,3,FALSE()),0))</f>
        <v>0</v>
      </c>
      <c r="M134" s="13" t="n">
        <f aca="false">IF(H134="Job",L134,0)</f>
        <v>0</v>
      </c>
      <c r="N134" s="14" t="str">
        <f aca="false">IF(AND(B134="",G134=""),"",IF(B134="","Name missing",IF(COUNTIF($Q$5:$Q$24,B134)=0,"Name not on the crew list",IF(G134="","Start or finish missing",IF(H134="","Choose Job or Non-job",IF(AND(H134="Job",C134=""),"Job no. missing",IF(AND(H134="Job",COUNTIF('Sample by job'!$A$5:$A$24,C134)=0),"Job no. not on the job list",IF(I134="","Approver missing",""))))))))</f>
        <v/>
      </c>
      <c r="O134" s="7"/>
    </row>
    <row r="135" customFormat="false" ht="15" hidden="false" customHeight="false" outlineLevel="0" collapsed="false">
      <c r="A135" s="9"/>
      <c r="B135" s="27"/>
      <c r="C135" s="7"/>
      <c r="D135" s="10"/>
      <c r="E135" s="10"/>
      <c r="F135" s="7"/>
      <c r="G135" s="11" t="str">
        <f aca="false">IF(OR(D135="",E135=""),"",ROUND(MOD(E135-D135,1)*24-N(F135)/60,2))</f>
        <v/>
      </c>
      <c r="H135" s="27"/>
      <c r="I135" s="7"/>
      <c r="J135" s="12" t="n">
        <f aca="false">IF(G135="",0,IF(H135="Job",G135,0))</f>
        <v>0</v>
      </c>
      <c r="K135" s="12" t="n">
        <f aca="false">IF(G135="",0,IF(H135="Non-job",G135,0))</f>
        <v>0</v>
      </c>
      <c r="L135" s="13" t="n">
        <f aca="false">IF(G135="",0,G135*IFERROR(VLOOKUP(B135,$Q$5:$S$24,3,FALSE()),0))</f>
        <v>0</v>
      </c>
      <c r="M135" s="13" t="n">
        <f aca="false">IF(H135="Job",L135,0)</f>
        <v>0</v>
      </c>
      <c r="N135" s="14" t="str">
        <f aca="false">IF(AND(B135="",G135=""),"",IF(B135="","Name missing",IF(COUNTIF($Q$5:$Q$24,B135)=0,"Name not on the crew list",IF(G135="","Start or finish missing",IF(H135="","Choose Job or Non-job",IF(AND(H135="Job",C135=""),"Job no. missing",IF(AND(H135="Job",COUNTIF('Sample by job'!$A$5:$A$24,C135)=0),"Job no. not on the job list",IF(I135="","Approver missing",""))))))))</f>
        <v/>
      </c>
      <c r="O135" s="7"/>
    </row>
    <row r="136" customFormat="false" ht="15" hidden="false" customHeight="false" outlineLevel="0" collapsed="false">
      <c r="A136" s="9"/>
      <c r="B136" s="27"/>
      <c r="C136" s="7"/>
      <c r="D136" s="10"/>
      <c r="E136" s="10"/>
      <c r="F136" s="7"/>
      <c r="G136" s="11" t="str">
        <f aca="false">IF(OR(D136="",E136=""),"",ROUND(MOD(E136-D136,1)*24-N(F136)/60,2))</f>
        <v/>
      </c>
      <c r="H136" s="27"/>
      <c r="I136" s="7"/>
      <c r="J136" s="12" t="n">
        <f aca="false">IF(G136="",0,IF(H136="Job",G136,0))</f>
        <v>0</v>
      </c>
      <c r="K136" s="12" t="n">
        <f aca="false">IF(G136="",0,IF(H136="Non-job",G136,0))</f>
        <v>0</v>
      </c>
      <c r="L136" s="13" t="n">
        <f aca="false">IF(G136="",0,G136*IFERROR(VLOOKUP(B136,$Q$5:$S$24,3,FALSE()),0))</f>
        <v>0</v>
      </c>
      <c r="M136" s="13" t="n">
        <f aca="false">IF(H136="Job",L136,0)</f>
        <v>0</v>
      </c>
      <c r="N136" s="14" t="str">
        <f aca="false">IF(AND(B136="",G136=""),"",IF(B136="","Name missing",IF(COUNTIF($Q$5:$Q$24,B136)=0,"Name not on the crew list",IF(G136="","Start or finish missing",IF(H136="","Choose Job or Non-job",IF(AND(H136="Job",C136=""),"Job no. missing",IF(AND(H136="Job",COUNTIF('Sample by job'!$A$5:$A$24,C136)=0),"Job no. not on the job list",IF(I136="","Approver missing",""))))))))</f>
        <v/>
      </c>
      <c r="O136" s="7"/>
    </row>
    <row r="137" customFormat="false" ht="15" hidden="false" customHeight="false" outlineLevel="0" collapsed="false">
      <c r="A137" s="9"/>
      <c r="B137" s="27"/>
      <c r="C137" s="7"/>
      <c r="D137" s="10"/>
      <c r="E137" s="10"/>
      <c r="F137" s="7"/>
      <c r="G137" s="11" t="str">
        <f aca="false">IF(OR(D137="",E137=""),"",ROUND(MOD(E137-D137,1)*24-N(F137)/60,2))</f>
        <v/>
      </c>
      <c r="H137" s="27"/>
      <c r="I137" s="7"/>
      <c r="J137" s="12" t="n">
        <f aca="false">IF(G137="",0,IF(H137="Job",G137,0))</f>
        <v>0</v>
      </c>
      <c r="K137" s="12" t="n">
        <f aca="false">IF(G137="",0,IF(H137="Non-job",G137,0))</f>
        <v>0</v>
      </c>
      <c r="L137" s="13" t="n">
        <f aca="false">IF(G137="",0,G137*IFERROR(VLOOKUP(B137,$Q$5:$S$24,3,FALSE()),0))</f>
        <v>0</v>
      </c>
      <c r="M137" s="13" t="n">
        <f aca="false">IF(H137="Job",L137,0)</f>
        <v>0</v>
      </c>
      <c r="N137" s="14" t="str">
        <f aca="false">IF(AND(B137="",G137=""),"",IF(B137="","Name missing",IF(COUNTIF($Q$5:$Q$24,B137)=0,"Name not on the crew list",IF(G137="","Start or finish missing",IF(H137="","Choose Job or Non-job",IF(AND(H137="Job",C137=""),"Job no. missing",IF(AND(H137="Job",COUNTIF('Sample by job'!$A$5:$A$24,C137)=0),"Job no. not on the job list",IF(I137="","Approver missing",""))))))))</f>
        <v/>
      </c>
      <c r="O137" s="7"/>
    </row>
    <row r="138" customFormat="false" ht="15" hidden="false" customHeight="false" outlineLevel="0" collapsed="false">
      <c r="A138" s="9"/>
      <c r="B138" s="27"/>
      <c r="C138" s="7"/>
      <c r="D138" s="10"/>
      <c r="E138" s="10"/>
      <c r="F138" s="7"/>
      <c r="G138" s="11" t="str">
        <f aca="false">IF(OR(D138="",E138=""),"",ROUND(MOD(E138-D138,1)*24-N(F138)/60,2))</f>
        <v/>
      </c>
      <c r="H138" s="27"/>
      <c r="I138" s="7"/>
      <c r="J138" s="12" t="n">
        <f aca="false">IF(G138="",0,IF(H138="Job",G138,0))</f>
        <v>0</v>
      </c>
      <c r="K138" s="12" t="n">
        <f aca="false">IF(G138="",0,IF(H138="Non-job",G138,0))</f>
        <v>0</v>
      </c>
      <c r="L138" s="13" t="n">
        <f aca="false">IF(G138="",0,G138*IFERROR(VLOOKUP(B138,$Q$5:$S$24,3,FALSE()),0))</f>
        <v>0</v>
      </c>
      <c r="M138" s="13" t="n">
        <f aca="false">IF(H138="Job",L138,0)</f>
        <v>0</v>
      </c>
      <c r="N138" s="14" t="str">
        <f aca="false">IF(AND(B138="",G138=""),"",IF(B138="","Name missing",IF(COUNTIF($Q$5:$Q$24,B138)=0,"Name not on the crew list",IF(G138="","Start or finish missing",IF(H138="","Choose Job or Non-job",IF(AND(H138="Job",C138=""),"Job no. missing",IF(AND(H138="Job",COUNTIF('Sample by job'!$A$5:$A$24,C138)=0),"Job no. not on the job list",IF(I138="","Approver missing",""))))))))</f>
        <v/>
      </c>
      <c r="O138" s="7"/>
    </row>
    <row r="139" customFormat="false" ht="15" hidden="false" customHeight="false" outlineLevel="0" collapsed="false">
      <c r="A139" s="9"/>
      <c r="B139" s="27"/>
      <c r="C139" s="7"/>
      <c r="D139" s="10"/>
      <c r="E139" s="10"/>
      <c r="F139" s="7"/>
      <c r="G139" s="11" t="str">
        <f aca="false">IF(OR(D139="",E139=""),"",ROUND(MOD(E139-D139,1)*24-N(F139)/60,2))</f>
        <v/>
      </c>
      <c r="H139" s="27"/>
      <c r="I139" s="7"/>
      <c r="J139" s="12" t="n">
        <f aca="false">IF(G139="",0,IF(H139="Job",G139,0))</f>
        <v>0</v>
      </c>
      <c r="K139" s="12" t="n">
        <f aca="false">IF(G139="",0,IF(H139="Non-job",G139,0))</f>
        <v>0</v>
      </c>
      <c r="L139" s="13" t="n">
        <f aca="false">IF(G139="",0,G139*IFERROR(VLOOKUP(B139,$Q$5:$S$24,3,FALSE()),0))</f>
        <v>0</v>
      </c>
      <c r="M139" s="13" t="n">
        <f aca="false">IF(H139="Job",L139,0)</f>
        <v>0</v>
      </c>
      <c r="N139" s="14" t="str">
        <f aca="false">IF(AND(B139="",G139=""),"",IF(B139="","Name missing",IF(COUNTIF($Q$5:$Q$24,B139)=0,"Name not on the crew list",IF(G139="","Start or finish missing",IF(H139="","Choose Job or Non-job",IF(AND(H139="Job",C139=""),"Job no. missing",IF(AND(H139="Job",COUNTIF('Sample by job'!$A$5:$A$24,C139)=0),"Job no. not on the job list",IF(I139="","Approver missing",""))))))))</f>
        <v/>
      </c>
      <c r="O139" s="7"/>
    </row>
    <row r="140" customFormat="false" ht="15" hidden="false" customHeight="false" outlineLevel="0" collapsed="false">
      <c r="A140" s="9"/>
      <c r="B140" s="27"/>
      <c r="C140" s="7"/>
      <c r="D140" s="10"/>
      <c r="E140" s="10"/>
      <c r="F140" s="7"/>
      <c r="G140" s="11" t="str">
        <f aca="false">IF(OR(D140="",E140=""),"",ROUND(MOD(E140-D140,1)*24-N(F140)/60,2))</f>
        <v/>
      </c>
      <c r="H140" s="27"/>
      <c r="I140" s="7"/>
      <c r="J140" s="12" t="n">
        <f aca="false">IF(G140="",0,IF(H140="Job",G140,0))</f>
        <v>0</v>
      </c>
      <c r="K140" s="12" t="n">
        <f aca="false">IF(G140="",0,IF(H140="Non-job",G140,0))</f>
        <v>0</v>
      </c>
      <c r="L140" s="13" t="n">
        <f aca="false">IF(G140="",0,G140*IFERROR(VLOOKUP(B140,$Q$5:$S$24,3,FALSE()),0))</f>
        <v>0</v>
      </c>
      <c r="M140" s="13" t="n">
        <f aca="false">IF(H140="Job",L140,0)</f>
        <v>0</v>
      </c>
      <c r="N140" s="14" t="str">
        <f aca="false">IF(AND(B140="",G140=""),"",IF(B140="","Name missing",IF(COUNTIF($Q$5:$Q$24,B140)=0,"Name not on the crew list",IF(G140="","Start or finish missing",IF(H140="","Choose Job or Non-job",IF(AND(H140="Job",C140=""),"Job no. missing",IF(AND(H140="Job",COUNTIF('Sample by job'!$A$5:$A$24,C140)=0),"Job no. not on the job list",IF(I140="","Approver missing",""))))))))</f>
        <v/>
      </c>
      <c r="O140" s="7"/>
    </row>
    <row r="141" customFormat="false" ht="15" hidden="false" customHeight="false" outlineLevel="0" collapsed="false">
      <c r="A141" s="9"/>
      <c r="B141" s="27"/>
      <c r="C141" s="7"/>
      <c r="D141" s="10"/>
      <c r="E141" s="10"/>
      <c r="F141" s="7"/>
      <c r="G141" s="11" t="str">
        <f aca="false">IF(OR(D141="",E141=""),"",ROUND(MOD(E141-D141,1)*24-N(F141)/60,2))</f>
        <v/>
      </c>
      <c r="H141" s="27"/>
      <c r="I141" s="7"/>
      <c r="J141" s="12" t="n">
        <f aca="false">IF(G141="",0,IF(H141="Job",G141,0))</f>
        <v>0</v>
      </c>
      <c r="K141" s="12" t="n">
        <f aca="false">IF(G141="",0,IF(H141="Non-job",G141,0))</f>
        <v>0</v>
      </c>
      <c r="L141" s="13" t="n">
        <f aca="false">IF(G141="",0,G141*IFERROR(VLOOKUP(B141,$Q$5:$S$24,3,FALSE()),0))</f>
        <v>0</v>
      </c>
      <c r="M141" s="13" t="n">
        <f aca="false">IF(H141="Job",L141,0)</f>
        <v>0</v>
      </c>
      <c r="N141" s="14" t="str">
        <f aca="false">IF(AND(B141="",G141=""),"",IF(B141="","Name missing",IF(COUNTIF($Q$5:$Q$24,B141)=0,"Name not on the crew list",IF(G141="","Start or finish missing",IF(H141="","Choose Job or Non-job",IF(AND(H141="Job",C141=""),"Job no. missing",IF(AND(H141="Job",COUNTIF('Sample by job'!$A$5:$A$24,C141)=0),"Job no. not on the job list",IF(I141="","Approver missing",""))))))))</f>
        <v/>
      </c>
      <c r="O141" s="7"/>
    </row>
    <row r="142" customFormat="false" ht="15" hidden="false" customHeight="false" outlineLevel="0" collapsed="false">
      <c r="A142" s="9"/>
      <c r="B142" s="27"/>
      <c r="C142" s="7"/>
      <c r="D142" s="10"/>
      <c r="E142" s="10"/>
      <c r="F142" s="7"/>
      <c r="G142" s="11" t="str">
        <f aca="false">IF(OR(D142="",E142=""),"",ROUND(MOD(E142-D142,1)*24-N(F142)/60,2))</f>
        <v/>
      </c>
      <c r="H142" s="27"/>
      <c r="I142" s="7"/>
      <c r="J142" s="12" t="n">
        <f aca="false">IF(G142="",0,IF(H142="Job",G142,0))</f>
        <v>0</v>
      </c>
      <c r="K142" s="12" t="n">
        <f aca="false">IF(G142="",0,IF(H142="Non-job",G142,0))</f>
        <v>0</v>
      </c>
      <c r="L142" s="13" t="n">
        <f aca="false">IF(G142="",0,G142*IFERROR(VLOOKUP(B142,$Q$5:$S$24,3,FALSE()),0))</f>
        <v>0</v>
      </c>
      <c r="M142" s="13" t="n">
        <f aca="false">IF(H142="Job",L142,0)</f>
        <v>0</v>
      </c>
      <c r="N142" s="14" t="str">
        <f aca="false">IF(AND(B142="",G142=""),"",IF(B142="","Name missing",IF(COUNTIF($Q$5:$Q$24,B142)=0,"Name not on the crew list",IF(G142="","Start or finish missing",IF(H142="","Choose Job or Non-job",IF(AND(H142="Job",C142=""),"Job no. missing",IF(AND(H142="Job",COUNTIF('Sample by job'!$A$5:$A$24,C142)=0),"Job no. not on the job list",IF(I142="","Approver missing",""))))))))</f>
        <v/>
      </c>
      <c r="O142" s="7"/>
    </row>
    <row r="143" customFormat="false" ht="15" hidden="false" customHeight="false" outlineLevel="0" collapsed="false">
      <c r="A143" s="9"/>
      <c r="B143" s="27"/>
      <c r="C143" s="7"/>
      <c r="D143" s="10"/>
      <c r="E143" s="10"/>
      <c r="F143" s="7"/>
      <c r="G143" s="11" t="str">
        <f aca="false">IF(OR(D143="",E143=""),"",ROUND(MOD(E143-D143,1)*24-N(F143)/60,2))</f>
        <v/>
      </c>
      <c r="H143" s="27"/>
      <c r="I143" s="7"/>
      <c r="J143" s="12" t="n">
        <f aca="false">IF(G143="",0,IF(H143="Job",G143,0))</f>
        <v>0</v>
      </c>
      <c r="K143" s="12" t="n">
        <f aca="false">IF(G143="",0,IF(H143="Non-job",G143,0))</f>
        <v>0</v>
      </c>
      <c r="L143" s="13" t="n">
        <f aca="false">IF(G143="",0,G143*IFERROR(VLOOKUP(B143,$Q$5:$S$24,3,FALSE()),0))</f>
        <v>0</v>
      </c>
      <c r="M143" s="13" t="n">
        <f aca="false">IF(H143="Job",L143,0)</f>
        <v>0</v>
      </c>
      <c r="N143" s="14" t="str">
        <f aca="false">IF(AND(B143="",G143=""),"",IF(B143="","Name missing",IF(COUNTIF($Q$5:$Q$24,B143)=0,"Name not on the crew list",IF(G143="","Start or finish missing",IF(H143="","Choose Job or Non-job",IF(AND(H143="Job",C143=""),"Job no. missing",IF(AND(H143="Job",COUNTIF('Sample by job'!$A$5:$A$24,C143)=0),"Job no. not on the job list",IF(I143="","Approver missing",""))))))))</f>
        <v/>
      </c>
      <c r="O143" s="7"/>
    </row>
    <row r="144" customFormat="false" ht="15" hidden="false" customHeight="false" outlineLevel="0" collapsed="false">
      <c r="A144" s="9"/>
      <c r="B144" s="27"/>
      <c r="C144" s="7"/>
      <c r="D144" s="10"/>
      <c r="E144" s="10"/>
      <c r="F144" s="7"/>
      <c r="G144" s="11" t="str">
        <f aca="false">IF(OR(D144="",E144=""),"",ROUND(MOD(E144-D144,1)*24-N(F144)/60,2))</f>
        <v/>
      </c>
      <c r="H144" s="27"/>
      <c r="I144" s="7"/>
      <c r="J144" s="12" t="n">
        <f aca="false">IF(G144="",0,IF(H144="Job",G144,0))</f>
        <v>0</v>
      </c>
      <c r="K144" s="12" t="n">
        <f aca="false">IF(G144="",0,IF(H144="Non-job",G144,0))</f>
        <v>0</v>
      </c>
      <c r="L144" s="13" t="n">
        <f aca="false">IF(G144="",0,G144*IFERROR(VLOOKUP(B144,$Q$5:$S$24,3,FALSE()),0))</f>
        <v>0</v>
      </c>
      <c r="M144" s="13" t="n">
        <f aca="false">IF(H144="Job",L144,0)</f>
        <v>0</v>
      </c>
      <c r="N144" s="14" t="str">
        <f aca="false">IF(AND(B144="",G144=""),"",IF(B144="","Name missing",IF(COUNTIF($Q$5:$Q$24,B144)=0,"Name not on the crew list",IF(G144="","Start or finish missing",IF(H144="","Choose Job or Non-job",IF(AND(H144="Job",C144=""),"Job no. missing",IF(AND(H144="Job",COUNTIF('Sample by job'!$A$5:$A$24,C144)=0),"Job no. not on the job list",IF(I144="","Approver missing",""))))))))</f>
        <v/>
      </c>
      <c r="O144" s="7"/>
    </row>
    <row r="145" customFormat="false" ht="15" hidden="false" customHeight="false" outlineLevel="0" collapsed="false">
      <c r="A145" s="9"/>
      <c r="B145" s="27"/>
      <c r="C145" s="7"/>
      <c r="D145" s="10"/>
      <c r="E145" s="10"/>
      <c r="F145" s="7"/>
      <c r="G145" s="11" t="str">
        <f aca="false">IF(OR(D145="",E145=""),"",ROUND(MOD(E145-D145,1)*24-N(F145)/60,2))</f>
        <v/>
      </c>
      <c r="H145" s="27"/>
      <c r="I145" s="7"/>
      <c r="J145" s="12" t="n">
        <f aca="false">IF(G145="",0,IF(H145="Job",G145,0))</f>
        <v>0</v>
      </c>
      <c r="K145" s="12" t="n">
        <f aca="false">IF(G145="",0,IF(H145="Non-job",G145,0))</f>
        <v>0</v>
      </c>
      <c r="L145" s="13" t="n">
        <f aca="false">IF(G145="",0,G145*IFERROR(VLOOKUP(B145,$Q$5:$S$24,3,FALSE()),0))</f>
        <v>0</v>
      </c>
      <c r="M145" s="13" t="n">
        <f aca="false">IF(H145="Job",L145,0)</f>
        <v>0</v>
      </c>
      <c r="N145" s="14" t="str">
        <f aca="false">IF(AND(B145="",G145=""),"",IF(B145="","Name missing",IF(COUNTIF($Q$5:$Q$24,B145)=0,"Name not on the crew list",IF(G145="","Start or finish missing",IF(H145="","Choose Job or Non-job",IF(AND(H145="Job",C145=""),"Job no. missing",IF(AND(H145="Job",COUNTIF('Sample by job'!$A$5:$A$24,C145)=0),"Job no. not on the job list",IF(I145="","Approver missing",""))))))))</f>
        <v/>
      </c>
      <c r="O145" s="7"/>
    </row>
    <row r="146" customFormat="false" ht="15" hidden="false" customHeight="false" outlineLevel="0" collapsed="false">
      <c r="A146" s="9"/>
      <c r="B146" s="27"/>
      <c r="C146" s="7"/>
      <c r="D146" s="10"/>
      <c r="E146" s="10"/>
      <c r="F146" s="7"/>
      <c r="G146" s="11" t="str">
        <f aca="false">IF(OR(D146="",E146=""),"",ROUND(MOD(E146-D146,1)*24-N(F146)/60,2))</f>
        <v/>
      </c>
      <c r="H146" s="27"/>
      <c r="I146" s="7"/>
      <c r="J146" s="12" t="n">
        <f aca="false">IF(G146="",0,IF(H146="Job",G146,0))</f>
        <v>0</v>
      </c>
      <c r="K146" s="12" t="n">
        <f aca="false">IF(G146="",0,IF(H146="Non-job",G146,0))</f>
        <v>0</v>
      </c>
      <c r="L146" s="13" t="n">
        <f aca="false">IF(G146="",0,G146*IFERROR(VLOOKUP(B146,$Q$5:$S$24,3,FALSE()),0))</f>
        <v>0</v>
      </c>
      <c r="M146" s="13" t="n">
        <f aca="false">IF(H146="Job",L146,0)</f>
        <v>0</v>
      </c>
      <c r="N146" s="14" t="str">
        <f aca="false">IF(AND(B146="",G146=""),"",IF(B146="","Name missing",IF(COUNTIF($Q$5:$Q$24,B146)=0,"Name not on the crew list",IF(G146="","Start or finish missing",IF(H146="","Choose Job or Non-job",IF(AND(H146="Job",C146=""),"Job no. missing",IF(AND(H146="Job",COUNTIF('Sample by job'!$A$5:$A$24,C146)=0),"Job no. not on the job list",IF(I146="","Approver missing",""))))))))</f>
        <v/>
      </c>
      <c r="O146" s="7"/>
    </row>
    <row r="147" customFormat="false" ht="15" hidden="false" customHeight="false" outlineLevel="0" collapsed="false">
      <c r="A147" s="9"/>
      <c r="B147" s="27"/>
      <c r="C147" s="7"/>
      <c r="D147" s="10"/>
      <c r="E147" s="10"/>
      <c r="F147" s="7"/>
      <c r="G147" s="11" t="str">
        <f aca="false">IF(OR(D147="",E147=""),"",ROUND(MOD(E147-D147,1)*24-N(F147)/60,2))</f>
        <v/>
      </c>
      <c r="H147" s="27"/>
      <c r="I147" s="7"/>
      <c r="J147" s="12" t="n">
        <f aca="false">IF(G147="",0,IF(H147="Job",G147,0))</f>
        <v>0</v>
      </c>
      <c r="K147" s="12" t="n">
        <f aca="false">IF(G147="",0,IF(H147="Non-job",G147,0))</f>
        <v>0</v>
      </c>
      <c r="L147" s="13" t="n">
        <f aca="false">IF(G147="",0,G147*IFERROR(VLOOKUP(B147,$Q$5:$S$24,3,FALSE()),0))</f>
        <v>0</v>
      </c>
      <c r="M147" s="13" t="n">
        <f aca="false">IF(H147="Job",L147,0)</f>
        <v>0</v>
      </c>
      <c r="N147" s="14" t="str">
        <f aca="false">IF(AND(B147="",G147=""),"",IF(B147="","Name missing",IF(COUNTIF($Q$5:$Q$24,B147)=0,"Name not on the crew list",IF(G147="","Start or finish missing",IF(H147="","Choose Job or Non-job",IF(AND(H147="Job",C147=""),"Job no. missing",IF(AND(H147="Job",COUNTIF('Sample by job'!$A$5:$A$24,C147)=0),"Job no. not on the job list",IF(I147="","Approver missing",""))))))))</f>
        <v/>
      </c>
      <c r="O147" s="7"/>
    </row>
    <row r="148" customFormat="false" ht="15" hidden="false" customHeight="false" outlineLevel="0" collapsed="false">
      <c r="A148" s="9"/>
      <c r="B148" s="27"/>
      <c r="C148" s="7"/>
      <c r="D148" s="10"/>
      <c r="E148" s="10"/>
      <c r="F148" s="7"/>
      <c r="G148" s="11" t="str">
        <f aca="false">IF(OR(D148="",E148=""),"",ROUND(MOD(E148-D148,1)*24-N(F148)/60,2))</f>
        <v/>
      </c>
      <c r="H148" s="27"/>
      <c r="I148" s="7"/>
      <c r="J148" s="12" t="n">
        <f aca="false">IF(G148="",0,IF(H148="Job",G148,0))</f>
        <v>0</v>
      </c>
      <c r="K148" s="12" t="n">
        <f aca="false">IF(G148="",0,IF(H148="Non-job",G148,0))</f>
        <v>0</v>
      </c>
      <c r="L148" s="13" t="n">
        <f aca="false">IF(G148="",0,G148*IFERROR(VLOOKUP(B148,$Q$5:$S$24,3,FALSE()),0))</f>
        <v>0</v>
      </c>
      <c r="M148" s="13" t="n">
        <f aca="false">IF(H148="Job",L148,0)</f>
        <v>0</v>
      </c>
      <c r="N148" s="14" t="str">
        <f aca="false">IF(AND(B148="",G148=""),"",IF(B148="","Name missing",IF(COUNTIF($Q$5:$Q$24,B148)=0,"Name not on the crew list",IF(G148="","Start or finish missing",IF(H148="","Choose Job or Non-job",IF(AND(H148="Job",C148=""),"Job no. missing",IF(AND(H148="Job",COUNTIF('Sample by job'!$A$5:$A$24,C148)=0),"Job no. not on the job list",IF(I148="","Approver missing",""))))))))</f>
        <v/>
      </c>
      <c r="O148" s="7"/>
    </row>
    <row r="149" customFormat="false" ht="15" hidden="false" customHeight="false" outlineLevel="0" collapsed="false">
      <c r="A149" s="9"/>
      <c r="B149" s="27"/>
      <c r="C149" s="7"/>
      <c r="D149" s="10"/>
      <c r="E149" s="10"/>
      <c r="F149" s="7"/>
      <c r="G149" s="11" t="str">
        <f aca="false">IF(OR(D149="",E149=""),"",ROUND(MOD(E149-D149,1)*24-N(F149)/60,2))</f>
        <v/>
      </c>
      <c r="H149" s="27"/>
      <c r="I149" s="7"/>
      <c r="J149" s="12" t="n">
        <f aca="false">IF(G149="",0,IF(H149="Job",G149,0))</f>
        <v>0</v>
      </c>
      <c r="K149" s="12" t="n">
        <f aca="false">IF(G149="",0,IF(H149="Non-job",G149,0))</f>
        <v>0</v>
      </c>
      <c r="L149" s="13" t="n">
        <f aca="false">IF(G149="",0,G149*IFERROR(VLOOKUP(B149,$Q$5:$S$24,3,FALSE()),0))</f>
        <v>0</v>
      </c>
      <c r="M149" s="13" t="n">
        <f aca="false">IF(H149="Job",L149,0)</f>
        <v>0</v>
      </c>
      <c r="N149" s="14" t="str">
        <f aca="false">IF(AND(B149="",G149=""),"",IF(B149="","Name missing",IF(COUNTIF($Q$5:$Q$24,B149)=0,"Name not on the crew list",IF(G149="","Start or finish missing",IF(H149="","Choose Job or Non-job",IF(AND(H149="Job",C149=""),"Job no. missing",IF(AND(H149="Job",COUNTIF('Sample by job'!$A$5:$A$24,C149)=0),"Job no. not on the job list",IF(I149="","Approver missing",""))))))))</f>
        <v/>
      </c>
      <c r="O149" s="7"/>
    </row>
    <row r="150" customFormat="false" ht="15" hidden="false" customHeight="false" outlineLevel="0" collapsed="false">
      <c r="A150" s="9"/>
      <c r="B150" s="27"/>
      <c r="C150" s="7"/>
      <c r="D150" s="10"/>
      <c r="E150" s="10"/>
      <c r="F150" s="7"/>
      <c r="G150" s="11" t="str">
        <f aca="false">IF(OR(D150="",E150=""),"",ROUND(MOD(E150-D150,1)*24-N(F150)/60,2))</f>
        <v/>
      </c>
      <c r="H150" s="27"/>
      <c r="I150" s="7"/>
      <c r="J150" s="12" t="n">
        <f aca="false">IF(G150="",0,IF(H150="Job",G150,0))</f>
        <v>0</v>
      </c>
      <c r="K150" s="12" t="n">
        <f aca="false">IF(G150="",0,IF(H150="Non-job",G150,0))</f>
        <v>0</v>
      </c>
      <c r="L150" s="13" t="n">
        <f aca="false">IF(G150="",0,G150*IFERROR(VLOOKUP(B150,$Q$5:$S$24,3,FALSE()),0))</f>
        <v>0</v>
      </c>
      <c r="M150" s="13" t="n">
        <f aca="false">IF(H150="Job",L150,0)</f>
        <v>0</v>
      </c>
      <c r="N150" s="14" t="str">
        <f aca="false">IF(AND(B150="",G150=""),"",IF(B150="","Name missing",IF(COUNTIF($Q$5:$Q$24,B150)=0,"Name not on the crew list",IF(G150="","Start or finish missing",IF(H150="","Choose Job or Non-job",IF(AND(H150="Job",C150=""),"Job no. missing",IF(AND(H150="Job",COUNTIF('Sample by job'!$A$5:$A$24,C150)=0),"Job no. not on the job list",IF(I150="","Approver missing",""))))))))</f>
        <v/>
      </c>
      <c r="O150" s="7"/>
    </row>
    <row r="151" customFormat="false" ht="15" hidden="false" customHeight="false" outlineLevel="0" collapsed="false">
      <c r="A151" s="9"/>
      <c r="B151" s="27"/>
      <c r="C151" s="7"/>
      <c r="D151" s="10"/>
      <c r="E151" s="10"/>
      <c r="F151" s="7"/>
      <c r="G151" s="11" t="str">
        <f aca="false">IF(OR(D151="",E151=""),"",ROUND(MOD(E151-D151,1)*24-N(F151)/60,2))</f>
        <v/>
      </c>
      <c r="H151" s="27"/>
      <c r="I151" s="7"/>
      <c r="J151" s="12" t="n">
        <f aca="false">IF(G151="",0,IF(H151="Job",G151,0))</f>
        <v>0</v>
      </c>
      <c r="K151" s="12" t="n">
        <f aca="false">IF(G151="",0,IF(H151="Non-job",G151,0))</f>
        <v>0</v>
      </c>
      <c r="L151" s="13" t="n">
        <f aca="false">IF(G151="",0,G151*IFERROR(VLOOKUP(B151,$Q$5:$S$24,3,FALSE()),0))</f>
        <v>0</v>
      </c>
      <c r="M151" s="13" t="n">
        <f aca="false">IF(H151="Job",L151,0)</f>
        <v>0</v>
      </c>
      <c r="N151" s="14" t="str">
        <f aca="false">IF(AND(B151="",G151=""),"",IF(B151="","Name missing",IF(COUNTIF($Q$5:$Q$24,B151)=0,"Name not on the crew list",IF(G151="","Start or finish missing",IF(H151="","Choose Job or Non-job",IF(AND(H151="Job",C151=""),"Job no. missing",IF(AND(H151="Job",COUNTIF('Sample by job'!$A$5:$A$24,C151)=0),"Job no. not on the job list",IF(I151="","Approver missing",""))))))))</f>
        <v/>
      </c>
      <c r="O151" s="7"/>
    </row>
    <row r="152" customFormat="false" ht="15" hidden="false" customHeight="false" outlineLevel="0" collapsed="false">
      <c r="A152" s="9"/>
      <c r="B152" s="27"/>
      <c r="C152" s="7"/>
      <c r="D152" s="10"/>
      <c r="E152" s="10"/>
      <c r="F152" s="7"/>
      <c r="G152" s="11" t="str">
        <f aca="false">IF(OR(D152="",E152=""),"",ROUND(MOD(E152-D152,1)*24-N(F152)/60,2))</f>
        <v/>
      </c>
      <c r="H152" s="27"/>
      <c r="I152" s="7"/>
      <c r="J152" s="12" t="n">
        <f aca="false">IF(G152="",0,IF(H152="Job",G152,0))</f>
        <v>0</v>
      </c>
      <c r="K152" s="12" t="n">
        <f aca="false">IF(G152="",0,IF(H152="Non-job",G152,0))</f>
        <v>0</v>
      </c>
      <c r="L152" s="13" t="n">
        <f aca="false">IF(G152="",0,G152*IFERROR(VLOOKUP(B152,$Q$5:$S$24,3,FALSE()),0))</f>
        <v>0</v>
      </c>
      <c r="M152" s="13" t="n">
        <f aca="false">IF(H152="Job",L152,0)</f>
        <v>0</v>
      </c>
      <c r="N152" s="14" t="str">
        <f aca="false">IF(AND(B152="",G152=""),"",IF(B152="","Name missing",IF(COUNTIF($Q$5:$Q$24,B152)=0,"Name not on the crew list",IF(G152="","Start or finish missing",IF(H152="","Choose Job or Non-job",IF(AND(H152="Job",C152=""),"Job no. missing",IF(AND(H152="Job",COUNTIF('Sample by job'!$A$5:$A$24,C152)=0),"Job no. not on the job list",IF(I152="","Approver missing",""))))))))</f>
        <v/>
      </c>
      <c r="O152" s="7"/>
    </row>
    <row r="153" customFormat="false" ht="15" hidden="false" customHeight="false" outlineLevel="0" collapsed="false">
      <c r="A153" s="9"/>
      <c r="B153" s="27"/>
      <c r="C153" s="7"/>
      <c r="D153" s="10"/>
      <c r="E153" s="10"/>
      <c r="F153" s="7"/>
      <c r="G153" s="11" t="str">
        <f aca="false">IF(OR(D153="",E153=""),"",ROUND(MOD(E153-D153,1)*24-N(F153)/60,2))</f>
        <v/>
      </c>
      <c r="H153" s="27"/>
      <c r="I153" s="7"/>
      <c r="J153" s="12" t="n">
        <f aca="false">IF(G153="",0,IF(H153="Job",G153,0))</f>
        <v>0</v>
      </c>
      <c r="K153" s="12" t="n">
        <f aca="false">IF(G153="",0,IF(H153="Non-job",G153,0))</f>
        <v>0</v>
      </c>
      <c r="L153" s="13" t="n">
        <f aca="false">IF(G153="",0,G153*IFERROR(VLOOKUP(B153,$Q$5:$S$24,3,FALSE()),0))</f>
        <v>0</v>
      </c>
      <c r="M153" s="13" t="n">
        <f aca="false">IF(H153="Job",L153,0)</f>
        <v>0</v>
      </c>
      <c r="N153" s="14" t="str">
        <f aca="false">IF(AND(B153="",G153=""),"",IF(B153="","Name missing",IF(COUNTIF($Q$5:$Q$24,B153)=0,"Name not on the crew list",IF(G153="","Start or finish missing",IF(H153="","Choose Job or Non-job",IF(AND(H153="Job",C153=""),"Job no. missing",IF(AND(H153="Job",COUNTIF('Sample by job'!$A$5:$A$24,C153)=0),"Job no. not on the job list",IF(I153="","Approver missing",""))))))))</f>
        <v/>
      </c>
      <c r="O153" s="7"/>
    </row>
    <row r="154" customFormat="false" ht="15" hidden="false" customHeight="false" outlineLevel="0" collapsed="false">
      <c r="A154" s="9"/>
      <c r="B154" s="27"/>
      <c r="C154" s="7"/>
      <c r="D154" s="10"/>
      <c r="E154" s="10"/>
      <c r="F154" s="7"/>
      <c r="G154" s="11" t="str">
        <f aca="false">IF(OR(D154="",E154=""),"",ROUND(MOD(E154-D154,1)*24-N(F154)/60,2))</f>
        <v/>
      </c>
      <c r="H154" s="27"/>
      <c r="I154" s="7"/>
      <c r="J154" s="12" t="n">
        <f aca="false">IF(G154="",0,IF(H154="Job",G154,0))</f>
        <v>0</v>
      </c>
      <c r="K154" s="12" t="n">
        <f aca="false">IF(G154="",0,IF(H154="Non-job",G154,0))</f>
        <v>0</v>
      </c>
      <c r="L154" s="13" t="n">
        <f aca="false">IF(G154="",0,G154*IFERROR(VLOOKUP(B154,$Q$5:$S$24,3,FALSE()),0))</f>
        <v>0</v>
      </c>
      <c r="M154" s="13" t="n">
        <f aca="false">IF(H154="Job",L154,0)</f>
        <v>0</v>
      </c>
      <c r="N154" s="14" t="str">
        <f aca="false">IF(AND(B154="",G154=""),"",IF(B154="","Name missing",IF(COUNTIF($Q$5:$Q$24,B154)=0,"Name not on the crew list",IF(G154="","Start or finish missing",IF(H154="","Choose Job or Non-job",IF(AND(H154="Job",C154=""),"Job no. missing",IF(AND(H154="Job",COUNTIF('Sample by job'!$A$5:$A$24,C154)=0),"Job no. not on the job list",IF(I154="","Approver missing",""))))))))</f>
        <v/>
      </c>
      <c r="O154" s="7"/>
    </row>
    <row r="155" customFormat="false" ht="15" hidden="false" customHeight="false" outlineLevel="0" collapsed="false">
      <c r="A155" s="9"/>
      <c r="B155" s="27"/>
      <c r="C155" s="7"/>
      <c r="D155" s="10"/>
      <c r="E155" s="10"/>
      <c r="F155" s="7"/>
      <c r="G155" s="11" t="str">
        <f aca="false">IF(OR(D155="",E155=""),"",ROUND(MOD(E155-D155,1)*24-N(F155)/60,2))</f>
        <v/>
      </c>
      <c r="H155" s="27"/>
      <c r="I155" s="7"/>
      <c r="J155" s="12" t="n">
        <f aca="false">IF(G155="",0,IF(H155="Job",G155,0))</f>
        <v>0</v>
      </c>
      <c r="K155" s="12" t="n">
        <f aca="false">IF(G155="",0,IF(H155="Non-job",G155,0))</f>
        <v>0</v>
      </c>
      <c r="L155" s="13" t="n">
        <f aca="false">IF(G155="",0,G155*IFERROR(VLOOKUP(B155,$Q$5:$S$24,3,FALSE()),0))</f>
        <v>0</v>
      </c>
      <c r="M155" s="13" t="n">
        <f aca="false">IF(H155="Job",L155,0)</f>
        <v>0</v>
      </c>
      <c r="N155" s="14" t="str">
        <f aca="false">IF(AND(B155="",G155=""),"",IF(B155="","Name missing",IF(COUNTIF($Q$5:$Q$24,B155)=0,"Name not on the crew list",IF(G155="","Start or finish missing",IF(H155="","Choose Job or Non-job",IF(AND(H155="Job",C155=""),"Job no. missing",IF(AND(H155="Job",COUNTIF('Sample by job'!$A$5:$A$24,C155)=0),"Job no. not on the job list",IF(I155="","Approver missing",""))))))))</f>
        <v/>
      </c>
      <c r="O155" s="7"/>
    </row>
    <row r="156" customFormat="false" ht="15" hidden="false" customHeight="false" outlineLevel="0" collapsed="false">
      <c r="A156" s="9"/>
      <c r="B156" s="27"/>
      <c r="C156" s="7"/>
      <c r="D156" s="10"/>
      <c r="E156" s="10"/>
      <c r="F156" s="7"/>
      <c r="G156" s="11" t="str">
        <f aca="false">IF(OR(D156="",E156=""),"",ROUND(MOD(E156-D156,1)*24-N(F156)/60,2))</f>
        <v/>
      </c>
      <c r="H156" s="27"/>
      <c r="I156" s="7"/>
      <c r="J156" s="12" t="n">
        <f aca="false">IF(G156="",0,IF(H156="Job",G156,0))</f>
        <v>0</v>
      </c>
      <c r="K156" s="12" t="n">
        <f aca="false">IF(G156="",0,IF(H156="Non-job",G156,0))</f>
        <v>0</v>
      </c>
      <c r="L156" s="13" t="n">
        <f aca="false">IF(G156="",0,G156*IFERROR(VLOOKUP(B156,$Q$5:$S$24,3,FALSE()),0))</f>
        <v>0</v>
      </c>
      <c r="M156" s="13" t="n">
        <f aca="false">IF(H156="Job",L156,0)</f>
        <v>0</v>
      </c>
      <c r="N156" s="14" t="str">
        <f aca="false">IF(AND(B156="",G156=""),"",IF(B156="","Name missing",IF(COUNTIF($Q$5:$Q$24,B156)=0,"Name not on the crew list",IF(G156="","Start or finish missing",IF(H156="","Choose Job or Non-job",IF(AND(H156="Job",C156=""),"Job no. missing",IF(AND(H156="Job",COUNTIF('Sample by job'!$A$5:$A$24,C156)=0),"Job no. not on the job list",IF(I156="","Approver missing",""))))))))</f>
        <v/>
      </c>
      <c r="O156" s="7"/>
    </row>
    <row r="157" customFormat="false" ht="15" hidden="false" customHeight="false" outlineLevel="0" collapsed="false">
      <c r="A157" s="9"/>
      <c r="B157" s="27"/>
      <c r="C157" s="7"/>
      <c r="D157" s="10"/>
      <c r="E157" s="10"/>
      <c r="F157" s="7"/>
      <c r="G157" s="11" t="str">
        <f aca="false">IF(OR(D157="",E157=""),"",ROUND(MOD(E157-D157,1)*24-N(F157)/60,2))</f>
        <v/>
      </c>
      <c r="H157" s="27"/>
      <c r="I157" s="7"/>
      <c r="J157" s="12" t="n">
        <f aca="false">IF(G157="",0,IF(H157="Job",G157,0))</f>
        <v>0</v>
      </c>
      <c r="K157" s="12" t="n">
        <f aca="false">IF(G157="",0,IF(H157="Non-job",G157,0))</f>
        <v>0</v>
      </c>
      <c r="L157" s="13" t="n">
        <f aca="false">IF(G157="",0,G157*IFERROR(VLOOKUP(B157,$Q$5:$S$24,3,FALSE()),0))</f>
        <v>0</v>
      </c>
      <c r="M157" s="13" t="n">
        <f aca="false">IF(H157="Job",L157,0)</f>
        <v>0</v>
      </c>
      <c r="N157" s="14" t="str">
        <f aca="false">IF(AND(B157="",G157=""),"",IF(B157="","Name missing",IF(COUNTIF($Q$5:$Q$24,B157)=0,"Name not on the crew list",IF(G157="","Start or finish missing",IF(H157="","Choose Job or Non-job",IF(AND(H157="Job",C157=""),"Job no. missing",IF(AND(H157="Job",COUNTIF('Sample by job'!$A$5:$A$24,C157)=0),"Job no. not on the job list",IF(I157="","Approver missing",""))))))))</f>
        <v/>
      </c>
      <c r="O157" s="7"/>
    </row>
    <row r="158" customFormat="false" ht="15" hidden="false" customHeight="false" outlineLevel="0" collapsed="false">
      <c r="A158" s="9"/>
      <c r="B158" s="27"/>
      <c r="C158" s="7"/>
      <c r="D158" s="10"/>
      <c r="E158" s="10"/>
      <c r="F158" s="7"/>
      <c r="G158" s="11" t="str">
        <f aca="false">IF(OR(D158="",E158=""),"",ROUND(MOD(E158-D158,1)*24-N(F158)/60,2))</f>
        <v/>
      </c>
      <c r="H158" s="27"/>
      <c r="I158" s="7"/>
      <c r="J158" s="12" t="n">
        <f aca="false">IF(G158="",0,IF(H158="Job",G158,0))</f>
        <v>0</v>
      </c>
      <c r="K158" s="12" t="n">
        <f aca="false">IF(G158="",0,IF(H158="Non-job",G158,0))</f>
        <v>0</v>
      </c>
      <c r="L158" s="13" t="n">
        <f aca="false">IF(G158="",0,G158*IFERROR(VLOOKUP(B158,$Q$5:$S$24,3,FALSE()),0))</f>
        <v>0</v>
      </c>
      <c r="M158" s="13" t="n">
        <f aca="false">IF(H158="Job",L158,0)</f>
        <v>0</v>
      </c>
      <c r="N158" s="14" t="str">
        <f aca="false">IF(AND(B158="",G158=""),"",IF(B158="","Name missing",IF(COUNTIF($Q$5:$Q$24,B158)=0,"Name not on the crew list",IF(G158="","Start or finish missing",IF(H158="","Choose Job or Non-job",IF(AND(H158="Job",C158=""),"Job no. missing",IF(AND(H158="Job",COUNTIF('Sample by job'!$A$5:$A$24,C158)=0),"Job no. not on the job list",IF(I158="","Approver missing",""))))))))</f>
        <v/>
      </c>
      <c r="O158" s="7"/>
    </row>
    <row r="159" customFormat="false" ht="15" hidden="false" customHeight="false" outlineLevel="0" collapsed="false">
      <c r="A159" s="9"/>
      <c r="B159" s="27"/>
      <c r="C159" s="7"/>
      <c r="D159" s="10"/>
      <c r="E159" s="10"/>
      <c r="F159" s="7"/>
      <c r="G159" s="11" t="str">
        <f aca="false">IF(OR(D159="",E159=""),"",ROUND(MOD(E159-D159,1)*24-N(F159)/60,2))</f>
        <v/>
      </c>
      <c r="H159" s="27"/>
      <c r="I159" s="7"/>
      <c r="J159" s="12" t="n">
        <f aca="false">IF(G159="",0,IF(H159="Job",G159,0))</f>
        <v>0</v>
      </c>
      <c r="K159" s="12" t="n">
        <f aca="false">IF(G159="",0,IF(H159="Non-job",G159,0))</f>
        <v>0</v>
      </c>
      <c r="L159" s="13" t="n">
        <f aca="false">IF(G159="",0,G159*IFERROR(VLOOKUP(B159,$Q$5:$S$24,3,FALSE()),0))</f>
        <v>0</v>
      </c>
      <c r="M159" s="13" t="n">
        <f aca="false">IF(H159="Job",L159,0)</f>
        <v>0</v>
      </c>
      <c r="N159" s="14" t="str">
        <f aca="false">IF(AND(B159="",G159=""),"",IF(B159="","Name missing",IF(COUNTIF($Q$5:$Q$24,B159)=0,"Name not on the crew list",IF(G159="","Start or finish missing",IF(H159="","Choose Job or Non-job",IF(AND(H159="Job",C159=""),"Job no. missing",IF(AND(H159="Job",COUNTIF('Sample by job'!$A$5:$A$24,C159)=0),"Job no. not on the job list",IF(I159="","Approver missing",""))))))))</f>
        <v/>
      </c>
      <c r="O159" s="7"/>
    </row>
    <row r="160" customFormat="false" ht="15" hidden="false" customHeight="false" outlineLevel="0" collapsed="false">
      <c r="A160" s="9"/>
      <c r="B160" s="27"/>
      <c r="C160" s="7"/>
      <c r="D160" s="10"/>
      <c r="E160" s="10"/>
      <c r="F160" s="7"/>
      <c r="G160" s="11" t="str">
        <f aca="false">IF(OR(D160="",E160=""),"",ROUND(MOD(E160-D160,1)*24-N(F160)/60,2))</f>
        <v/>
      </c>
      <c r="H160" s="27"/>
      <c r="I160" s="7"/>
      <c r="J160" s="12" t="n">
        <f aca="false">IF(G160="",0,IF(H160="Job",G160,0))</f>
        <v>0</v>
      </c>
      <c r="K160" s="12" t="n">
        <f aca="false">IF(G160="",0,IF(H160="Non-job",G160,0))</f>
        <v>0</v>
      </c>
      <c r="L160" s="13" t="n">
        <f aca="false">IF(G160="",0,G160*IFERROR(VLOOKUP(B160,$Q$5:$S$24,3,FALSE()),0))</f>
        <v>0</v>
      </c>
      <c r="M160" s="13" t="n">
        <f aca="false">IF(H160="Job",L160,0)</f>
        <v>0</v>
      </c>
      <c r="N160" s="14" t="str">
        <f aca="false">IF(AND(B160="",G160=""),"",IF(B160="","Name missing",IF(COUNTIF($Q$5:$Q$24,B160)=0,"Name not on the crew list",IF(G160="","Start or finish missing",IF(H160="","Choose Job or Non-job",IF(AND(H160="Job",C160=""),"Job no. missing",IF(AND(H160="Job",COUNTIF('Sample by job'!$A$5:$A$24,C160)=0),"Job no. not on the job list",IF(I160="","Approver missing",""))))))))</f>
        <v/>
      </c>
      <c r="O160" s="7"/>
    </row>
    <row r="161" customFormat="false" ht="15" hidden="false" customHeight="false" outlineLevel="0" collapsed="false">
      <c r="A161" s="9"/>
      <c r="B161" s="27"/>
      <c r="C161" s="7"/>
      <c r="D161" s="10"/>
      <c r="E161" s="10"/>
      <c r="F161" s="7"/>
      <c r="G161" s="11" t="str">
        <f aca="false">IF(OR(D161="",E161=""),"",ROUND(MOD(E161-D161,1)*24-N(F161)/60,2))</f>
        <v/>
      </c>
      <c r="H161" s="27"/>
      <c r="I161" s="7"/>
      <c r="J161" s="12" t="n">
        <f aca="false">IF(G161="",0,IF(H161="Job",G161,0))</f>
        <v>0</v>
      </c>
      <c r="K161" s="12" t="n">
        <f aca="false">IF(G161="",0,IF(H161="Non-job",G161,0))</f>
        <v>0</v>
      </c>
      <c r="L161" s="13" t="n">
        <f aca="false">IF(G161="",0,G161*IFERROR(VLOOKUP(B161,$Q$5:$S$24,3,FALSE()),0))</f>
        <v>0</v>
      </c>
      <c r="M161" s="13" t="n">
        <f aca="false">IF(H161="Job",L161,0)</f>
        <v>0</v>
      </c>
      <c r="N161" s="14" t="str">
        <f aca="false">IF(AND(B161="",G161=""),"",IF(B161="","Name missing",IF(COUNTIF($Q$5:$Q$24,B161)=0,"Name not on the crew list",IF(G161="","Start or finish missing",IF(H161="","Choose Job or Non-job",IF(AND(H161="Job",C161=""),"Job no. missing",IF(AND(H161="Job",COUNTIF('Sample by job'!$A$5:$A$24,C161)=0),"Job no. not on the job list",IF(I161="","Approver missing",""))))))))</f>
        <v/>
      </c>
      <c r="O161" s="7"/>
    </row>
    <row r="162" customFormat="false" ht="15" hidden="false" customHeight="false" outlineLevel="0" collapsed="false">
      <c r="A162" s="9"/>
      <c r="B162" s="27"/>
      <c r="C162" s="7"/>
      <c r="D162" s="10"/>
      <c r="E162" s="10"/>
      <c r="F162" s="7"/>
      <c r="G162" s="11" t="str">
        <f aca="false">IF(OR(D162="",E162=""),"",ROUND(MOD(E162-D162,1)*24-N(F162)/60,2))</f>
        <v/>
      </c>
      <c r="H162" s="27"/>
      <c r="I162" s="7"/>
      <c r="J162" s="12" t="n">
        <f aca="false">IF(G162="",0,IF(H162="Job",G162,0))</f>
        <v>0</v>
      </c>
      <c r="K162" s="12" t="n">
        <f aca="false">IF(G162="",0,IF(H162="Non-job",G162,0))</f>
        <v>0</v>
      </c>
      <c r="L162" s="13" t="n">
        <f aca="false">IF(G162="",0,G162*IFERROR(VLOOKUP(B162,$Q$5:$S$24,3,FALSE()),0))</f>
        <v>0</v>
      </c>
      <c r="M162" s="13" t="n">
        <f aca="false">IF(H162="Job",L162,0)</f>
        <v>0</v>
      </c>
      <c r="N162" s="14" t="str">
        <f aca="false">IF(AND(B162="",G162=""),"",IF(B162="","Name missing",IF(COUNTIF($Q$5:$Q$24,B162)=0,"Name not on the crew list",IF(G162="","Start or finish missing",IF(H162="","Choose Job or Non-job",IF(AND(H162="Job",C162=""),"Job no. missing",IF(AND(H162="Job",COUNTIF('Sample by job'!$A$5:$A$24,C162)=0),"Job no. not on the job list",IF(I162="","Approver missing",""))))))))</f>
        <v/>
      </c>
      <c r="O162" s="7"/>
    </row>
    <row r="163" customFormat="false" ht="15" hidden="false" customHeight="false" outlineLevel="0" collapsed="false">
      <c r="A163" s="9"/>
      <c r="B163" s="27"/>
      <c r="C163" s="7"/>
      <c r="D163" s="10"/>
      <c r="E163" s="10"/>
      <c r="F163" s="7"/>
      <c r="G163" s="11" t="str">
        <f aca="false">IF(OR(D163="",E163=""),"",ROUND(MOD(E163-D163,1)*24-N(F163)/60,2))</f>
        <v/>
      </c>
      <c r="H163" s="27"/>
      <c r="I163" s="7"/>
      <c r="J163" s="12" t="n">
        <f aca="false">IF(G163="",0,IF(H163="Job",G163,0))</f>
        <v>0</v>
      </c>
      <c r="K163" s="12" t="n">
        <f aca="false">IF(G163="",0,IF(H163="Non-job",G163,0))</f>
        <v>0</v>
      </c>
      <c r="L163" s="13" t="n">
        <f aca="false">IF(G163="",0,G163*IFERROR(VLOOKUP(B163,$Q$5:$S$24,3,FALSE()),0))</f>
        <v>0</v>
      </c>
      <c r="M163" s="13" t="n">
        <f aca="false">IF(H163="Job",L163,0)</f>
        <v>0</v>
      </c>
      <c r="N163" s="14" t="str">
        <f aca="false">IF(AND(B163="",G163=""),"",IF(B163="","Name missing",IF(COUNTIF($Q$5:$Q$24,B163)=0,"Name not on the crew list",IF(G163="","Start or finish missing",IF(H163="","Choose Job or Non-job",IF(AND(H163="Job",C163=""),"Job no. missing",IF(AND(H163="Job",COUNTIF('Sample by job'!$A$5:$A$24,C163)=0),"Job no. not on the job list",IF(I163="","Approver missing",""))))))))</f>
        <v/>
      </c>
      <c r="O163" s="7"/>
    </row>
    <row r="164" customFormat="false" ht="15" hidden="false" customHeight="false" outlineLevel="0" collapsed="false">
      <c r="A164" s="9"/>
      <c r="B164" s="27"/>
      <c r="C164" s="7"/>
      <c r="D164" s="10"/>
      <c r="E164" s="10"/>
      <c r="F164" s="7"/>
      <c r="G164" s="11" t="str">
        <f aca="false">IF(OR(D164="",E164=""),"",ROUND(MOD(E164-D164,1)*24-N(F164)/60,2))</f>
        <v/>
      </c>
      <c r="H164" s="27"/>
      <c r="I164" s="7"/>
      <c r="J164" s="12" t="n">
        <f aca="false">IF(G164="",0,IF(H164="Job",G164,0))</f>
        <v>0</v>
      </c>
      <c r="K164" s="12" t="n">
        <f aca="false">IF(G164="",0,IF(H164="Non-job",G164,0))</f>
        <v>0</v>
      </c>
      <c r="L164" s="13" t="n">
        <f aca="false">IF(G164="",0,G164*IFERROR(VLOOKUP(B164,$Q$5:$S$24,3,FALSE()),0))</f>
        <v>0</v>
      </c>
      <c r="M164" s="13" t="n">
        <f aca="false">IF(H164="Job",L164,0)</f>
        <v>0</v>
      </c>
      <c r="N164" s="14" t="str">
        <f aca="false">IF(AND(B164="",G164=""),"",IF(B164="","Name missing",IF(COUNTIF($Q$5:$Q$24,B164)=0,"Name not on the crew list",IF(G164="","Start or finish missing",IF(H164="","Choose Job or Non-job",IF(AND(H164="Job",C164=""),"Job no. missing",IF(AND(H164="Job",COUNTIF('Sample by job'!$A$5:$A$24,C164)=0),"Job no. not on the job list",IF(I164="","Approver missing",""))))))))</f>
        <v/>
      </c>
      <c r="O164" s="7"/>
    </row>
    <row r="165" customFormat="false" ht="15" hidden="false" customHeight="false" outlineLevel="0" collapsed="false">
      <c r="A165" s="9"/>
      <c r="B165" s="27"/>
      <c r="C165" s="7"/>
      <c r="D165" s="10"/>
      <c r="E165" s="10"/>
      <c r="F165" s="7"/>
      <c r="G165" s="11" t="str">
        <f aca="false">IF(OR(D165="",E165=""),"",ROUND(MOD(E165-D165,1)*24-N(F165)/60,2))</f>
        <v/>
      </c>
      <c r="H165" s="27"/>
      <c r="I165" s="7"/>
      <c r="J165" s="12" t="n">
        <f aca="false">IF(G165="",0,IF(H165="Job",G165,0))</f>
        <v>0</v>
      </c>
      <c r="K165" s="12" t="n">
        <f aca="false">IF(G165="",0,IF(H165="Non-job",G165,0))</f>
        <v>0</v>
      </c>
      <c r="L165" s="13" t="n">
        <f aca="false">IF(G165="",0,G165*IFERROR(VLOOKUP(B165,$Q$5:$S$24,3,FALSE()),0))</f>
        <v>0</v>
      </c>
      <c r="M165" s="13" t="n">
        <f aca="false">IF(H165="Job",L165,0)</f>
        <v>0</v>
      </c>
      <c r="N165" s="14" t="str">
        <f aca="false">IF(AND(B165="",G165=""),"",IF(B165="","Name missing",IF(COUNTIF($Q$5:$Q$24,B165)=0,"Name not on the crew list",IF(G165="","Start or finish missing",IF(H165="","Choose Job or Non-job",IF(AND(H165="Job",C165=""),"Job no. missing",IF(AND(H165="Job",COUNTIF('Sample by job'!$A$5:$A$24,C165)=0),"Job no. not on the job list",IF(I165="","Approver missing",""))))))))</f>
        <v/>
      </c>
      <c r="O165" s="7"/>
    </row>
    <row r="166" customFormat="false" ht="15" hidden="false" customHeight="false" outlineLevel="0" collapsed="false">
      <c r="A166" s="9"/>
      <c r="B166" s="27"/>
      <c r="C166" s="7"/>
      <c r="D166" s="10"/>
      <c r="E166" s="10"/>
      <c r="F166" s="7"/>
      <c r="G166" s="11" t="str">
        <f aca="false">IF(OR(D166="",E166=""),"",ROUND(MOD(E166-D166,1)*24-N(F166)/60,2))</f>
        <v/>
      </c>
      <c r="H166" s="27"/>
      <c r="I166" s="7"/>
      <c r="J166" s="12" t="n">
        <f aca="false">IF(G166="",0,IF(H166="Job",G166,0))</f>
        <v>0</v>
      </c>
      <c r="K166" s="12" t="n">
        <f aca="false">IF(G166="",0,IF(H166="Non-job",G166,0))</f>
        <v>0</v>
      </c>
      <c r="L166" s="13" t="n">
        <f aca="false">IF(G166="",0,G166*IFERROR(VLOOKUP(B166,$Q$5:$S$24,3,FALSE()),0))</f>
        <v>0</v>
      </c>
      <c r="M166" s="13" t="n">
        <f aca="false">IF(H166="Job",L166,0)</f>
        <v>0</v>
      </c>
      <c r="N166" s="14" t="str">
        <f aca="false">IF(AND(B166="",G166=""),"",IF(B166="","Name missing",IF(COUNTIF($Q$5:$Q$24,B166)=0,"Name not on the crew list",IF(G166="","Start or finish missing",IF(H166="","Choose Job or Non-job",IF(AND(H166="Job",C166=""),"Job no. missing",IF(AND(H166="Job",COUNTIF('Sample by job'!$A$5:$A$24,C166)=0),"Job no. not on the job list",IF(I166="","Approver missing",""))))))))</f>
        <v/>
      </c>
      <c r="O166" s="7"/>
    </row>
    <row r="167" customFormat="false" ht="15" hidden="false" customHeight="false" outlineLevel="0" collapsed="false">
      <c r="A167" s="9"/>
      <c r="B167" s="27"/>
      <c r="C167" s="7"/>
      <c r="D167" s="10"/>
      <c r="E167" s="10"/>
      <c r="F167" s="7"/>
      <c r="G167" s="11" t="str">
        <f aca="false">IF(OR(D167="",E167=""),"",ROUND(MOD(E167-D167,1)*24-N(F167)/60,2))</f>
        <v/>
      </c>
      <c r="H167" s="27"/>
      <c r="I167" s="7"/>
      <c r="J167" s="12" t="n">
        <f aca="false">IF(G167="",0,IF(H167="Job",G167,0))</f>
        <v>0</v>
      </c>
      <c r="K167" s="12" t="n">
        <f aca="false">IF(G167="",0,IF(H167="Non-job",G167,0))</f>
        <v>0</v>
      </c>
      <c r="L167" s="13" t="n">
        <f aca="false">IF(G167="",0,G167*IFERROR(VLOOKUP(B167,$Q$5:$S$24,3,FALSE()),0))</f>
        <v>0</v>
      </c>
      <c r="M167" s="13" t="n">
        <f aca="false">IF(H167="Job",L167,0)</f>
        <v>0</v>
      </c>
      <c r="N167" s="14" t="str">
        <f aca="false">IF(AND(B167="",G167=""),"",IF(B167="","Name missing",IF(COUNTIF($Q$5:$Q$24,B167)=0,"Name not on the crew list",IF(G167="","Start or finish missing",IF(H167="","Choose Job or Non-job",IF(AND(H167="Job",C167=""),"Job no. missing",IF(AND(H167="Job",COUNTIF('Sample by job'!$A$5:$A$24,C167)=0),"Job no. not on the job list",IF(I167="","Approver missing",""))))))))</f>
        <v/>
      </c>
      <c r="O167" s="7"/>
    </row>
    <row r="168" customFormat="false" ht="15" hidden="false" customHeight="false" outlineLevel="0" collapsed="false">
      <c r="A168" s="9"/>
      <c r="B168" s="27"/>
      <c r="C168" s="7"/>
      <c r="D168" s="10"/>
      <c r="E168" s="10"/>
      <c r="F168" s="7"/>
      <c r="G168" s="11" t="str">
        <f aca="false">IF(OR(D168="",E168=""),"",ROUND(MOD(E168-D168,1)*24-N(F168)/60,2))</f>
        <v/>
      </c>
      <c r="H168" s="27"/>
      <c r="I168" s="7"/>
      <c r="J168" s="12" t="n">
        <f aca="false">IF(G168="",0,IF(H168="Job",G168,0))</f>
        <v>0</v>
      </c>
      <c r="K168" s="12" t="n">
        <f aca="false">IF(G168="",0,IF(H168="Non-job",G168,0))</f>
        <v>0</v>
      </c>
      <c r="L168" s="13" t="n">
        <f aca="false">IF(G168="",0,G168*IFERROR(VLOOKUP(B168,$Q$5:$S$24,3,FALSE()),0))</f>
        <v>0</v>
      </c>
      <c r="M168" s="13" t="n">
        <f aca="false">IF(H168="Job",L168,0)</f>
        <v>0</v>
      </c>
      <c r="N168" s="14" t="str">
        <f aca="false">IF(AND(B168="",G168=""),"",IF(B168="","Name missing",IF(COUNTIF($Q$5:$Q$24,B168)=0,"Name not on the crew list",IF(G168="","Start or finish missing",IF(H168="","Choose Job or Non-job",IF(AND(H168="Job",C168=""),"Job no. missing",IF(AND(H168="Job",COUNTIF('Sample by job'!$A$5:$A$24,C168)=0),"Job no. not on the job list",IF(I168="","Approver missing",""))))))))</f>
        <v/>
      </c>
      <c r="O168" s="7"/>
    </row>
    <row r="169" customFormat="false" ht="15" hidden="false" customHeight="false" outlineLevel="0" collapsed="false">
      <c r="A169" s="9"/>
      <c r="B169" s="27"/>
      <c r="C169" s="7"/>
      <c r="D169" s="10"/>
      <c r="E169" s="10"/>
      <c r="F169" s="7"/>
      <c r="G169" s="11" t="str">
        <f aca="false">IF(OR(D169="",E169=""),"",ROUND(MOD(E169-D169,1)*24-N(F169)/60,2))</f>
        <v/>
      </c>
      <c r="H169" s="27"/>
      <c r="I169" s="7"/>
      <c r="J169" s="12" t="n">
        <f aca="false">IF(G169="",0,IF(H169="Job",G169,0))</f>
        <v>0</v>
      </c>
      <c r="K169" s="12" t="n">
        <f aca="false">IF(G169="",0,IF(H169="Non-job",G169,0))</f>
        <v>0</v>
      </c>
      <c r="L169" s="13" t="n">
        <f aca="false">IF(G169="",0,G169*IFERROR(VLOOKUP(B169,$Q$5:$S$24,3,FALSE()),0))</f>
        <v>0</v>
      </c>
      <c r="M169" s="13" t="n">
        <f aca="false">IF(H169="Job",L169,0)</f>
        <v>0</v>
      </c>
      <c r="N169" s="14" t="str">
        <f aca="false">IF(AND(B169="",G169=""),"",IF(B169="","Name missing",IF(COUNTIF($Q$5:$Q$24,B169)=0,"Name not on the crew list",IF(G169="","Start or finish missing",IF(H169="","Choose Job or Non-job",IF(AND(H169="Job",C169=""),"Job no. missing",IF(AND(H169="Job",COUNTIF('Sample by job'!$A$5:$A$24,C169)=0),"Job no. not on the job list",IF(I169="","Approver missing",""))))))))</f>
        <v/>
      </c>
      <c r="O169" s="7"/>
    </row>
    <row r="170" customFormat="false" ht="15" hidden="false" customHeight="false" outlineLevel="0" collapsed="false">
      <c r="A170" s="9"/>
      <c r="B170" s="27"/>
      <c r="C170" s="7"/>
      <c r="D170" s="10"/>
      <c r="E170" s="10"/>
      <c r="F170" s="7"/>
      <c r="G170" s="11" t="str">
        <f aca="false">IF(OR(D170="",E170=""),"",ROUND(MOD(E170-D170,1)*24-N(F170)/60,2))</f>
        <v/>
      </c>
      <c r="H170" s="27"/>
      <c r="I170" s="7"/>
      <c r="J170" s="12" t="n">
        <f aca="false">IF(G170="",0,IF(H170="Job",G170,0))</f>
        <v>0</v>
      </c>
      <c r="K170" s="12" t="n">
        <f aca="false">IF(G170="",0,IF(H170="Non-job",G170,0))</f>
        <v>0</v>
      </c>
      <c r="L170" s="13" t="n">
        <f aca="false">IF(G170="",0,G170*IFERROR(VLOOKUP(B170,$Q$5:$S$24,3,FALSE()),0))</f>
        <v>0</v>
      </c>
      <c r="M170" s="13" t="n">
        <f aca="false">IF(H170="Job",L170,0)</f>
        <v>0</v>
      </c>
      <c r="N170" s="14" t="str">
        <f aca="false">IF(AND(B170="",G170=""),"",IF(B170="","Name missing",IF(COUNTIF($Q$5:$Q$24,B170)=0,"Name not on the crew list",IF(G170="","Start or finish missing",IF(H170="","Choose Job or Non-job",IF(AND(H170="Job",C170=""),"Job no. missing",IF(AND(H170="Job",COUNTIF('Sample by job'!$A$5:$A$24,C170)=0),"Job no. not on the job list",IF(I170="","Approver missing",""))))))))</f>
        <v/>
      </c>
      <c r="O170" s="7"/>
    </row>
    <row r="171" customFormat="false" ht="15" hidden="false" customHeight="false" outlineLevel="0" collapsed="false">
      <c r="A171" s="9"/>
      <c r="B171" s="27"/>
      <c r="C171" s="7"/>
      <c r="D171" s="10"/>
      <c r="E171" s="10"/>
      <c r="F171" s="7"/>
      <c r="G171" s="11" t="str">
        <f aca="false">IF(OR(D171="",E171=""),"",ROUND(MOD(E171-D171,1)*24-N(F171)/60,2))</f>
        <v/>
      </c>
      <c r="H171" s="27"/>
      <c r="I171" s="7"/>
      <c r="J171" s="12" t="n">
        <f aca="false">IF(G171="",0,IF(H171="Job",G171,0))</f>
        <v>0</v>
      </c>
      <c r="K171" s="12" t="n">
        <f aca="false">IF(G171="",0,IF(H171="Non-job",G171,0))</f>
        <v>0</v>
      </c>
      <c r="L171" s="13" t="n">
        <f aca="false">IF(G171="",0,G171*IFERROR(VLOOKUP(B171,$Q$5:$S$24,3,FALSE()),0))</f>
        <v>0</v>
      </c>
      <c r="M171" s="13" t="n">
        <f aca="false">IF(H171="Job",L171,0)</f>
        <v>0</v>
      </c>
      <c r="N171" s="14" t="str">
        <f aca="false">IF(AND(B171="",G171=""),"",IF(B171="","Name missing",IF(COUNTIF($Q$5:$Q$24,B171)=0,"Name not on the crew list",IF(G171="","Start or finish missing",IF(H171="","Choose Job or Non-job",IF(AND(H171="Job",C171=""),"Job no. missing",IF(AND(H171="Job",COUNTIF('Sample by job'!$A$5:$A$24,C171)=0),"Job no. not on the job list",IF(I171="","Approver missing",""))))))))</f>
        <v/>
      </c>
      <c r="O171" s="7"/>
    </row>
    <row r="172" customFormat="false" ht="15" hidden="false" customHeight="false" outlineLevel="0" collapsed="false">
      <c r="A172" s="9"/>
      <c r="B172" s="27"/>
      <c r="C172" s="7"/>
      <c r="D172" s="10"/>
      <c r="E172" s="10"/>
      <c r="F172" s="7"/>
      <c r="G172" s="11" t="str">
        <f aca="false">IF(OR(D172="",E172=""),"",ROUND(MOD(E172-D172,1)*24-N(F172)/60,2))</f>
        <v/>
      </c>
      <c r="H172" s="27"/>
      <c r="I172" s="7"/>
      <c r="J172" s="12" t="n">
        <f aca="false">IF(G172="",0,IF(H172="Job",G172,0))</f>
        <v>0</v>
      </c>
      <c r="K172" s="12" t="n">
        <f aca="false">IF(G172="",0,IF(H172="Non-job",G172,0))</f>
        <v>0</v>
      </c>
      <c r="L172" s="13" t="n">
        <f aca="false">IF(G172="",0,G172*IFERROR(VLOOKUP(B172,$Q$5:$S$24,3,FALSE()),0))</f>
        <v>0</v>
      </c>
      <c r="M172" s="13" t="n">
        <f aca="false">IF(H172="Job",L172,0)</f>
        <v>0</v>
      </c>
      <c r="N172" s="14" t="str">
        <f aca="false">IF(AND(B172="",G172=""),"",IF(B172="","Name missing",IF(COUNTIF($Q$5:$Q$24,B172)=0,"Name not on the crew list",IF(G172="","Start or finish missing",IF(H172="","Choose Job or Non-job",IF(AND(H172="Job",C172=""),"Job no. missing",IF(AND(H172="Job",COUNTIF('Sample by job'!$A$5:$A$24,C172)=0),"Job no. not on the job list",IF(I172="","Approver missing",""))))))))</f>
        <v/>
      </c>
      <c r="O172" s="7"/>
    </row>
    <row r="173" customFormat="false" ht="15" hidden="false" customHeight="false" outlineLevel="0" collapsed="false">
      <c r="A173" s="9"/>
      <c r="B173" s="27"/>
      <c r="C173" s="7"/>
      <c r="D173" s="10"/>
      <c r="E173" s="10"/>
      <c r="F173" s="7"/>
      <c r="G173" s="11" t="str">
        <f aca="false">IF(OR(D173="",E173=""),"",ROUND(MOD(E173-D173,1)*24-N(F173)/60,2))</f>
        <v/>
      </c>
      <c r="H173" s="27"/>
      <c r="I173" s="7"/>
      <c r="J173" s="12" t="n">
        <f aca="false">IF(G173="",0,IF(H173="Job",G173,0))</f>
        <v>0</v>
      </c>
      <c r="K173" s="12" t="n">
        <f aca="false">IF(G173="",0,IF(H173="Non-job",G173,0))</f>
        <v>0</v>
      </c>
      <c r="L173" s="13" t="n">
        <f aca="false">IF(G173="",0,G173*IFERROR(VLOOKUP(B173,$Q$5:$S$24,3,FALSE()),0))</f>
        <v>0</v>
      </c>
      <c r="M173" s="13" t="n">
        <f aca="false">IF(H173="Job",L173,0)</f>
        <v>0</v>
      </c>
      <c r="N173" s="14" t="str">
        <f aca="false">IF(AND(B173="",G173=""),"",IF(B173="","Name missing",IF(COUNTIF($Q$5:$Q$24,B173)=0,"Name not on the crew list",IF(G173="","Start or finish missing",IF(H173="","Choose Job or Non-job",IF(AND(H173="Job",C173=""),"Job no. missing",IF(AND(H173="Job",COUNTIF('Sample by job'!$A$5:$A$24,C173)=0),"Job no. not on the job list",IF(I173="","Approver missing",""))))))))</f>
        <v/>
      </c>
      <c r="O173" s="7"/>
    </row>
    <row r="174" customFormat="false" ht="15" hidden="false" customHeight="false" outlineLevel="0" collapsed="false">
      <c r="A174" s="9"/>
      <c r="B174" s="27"/>
      <c r="C174" s="7"/>
      <c r="D174" s="10"/>
      <c r="E174" s="10"/>
      <c r="F174" s="7"/>
      <c r="G174" s="11" t="str">
        <f aca="false">IF(OR(D174="",E174=""),"",ROUND(MOD(E174-D174,1)*24-N(F174)/60,2))</f>
        <v/>
      </c>
      <c r="H174" s="27"/>
      <c r="I174" s="7"/>
      <c r="J174" s="12" t="n">
        <f aca="false">IF(G174="",0,IF(H174="Job",G174,0))</f>
        <v>0</v>
      </c>
      <c r="K174" s="12" t="n">
        <f aca="false">IF(G174="",0,IF(H174="Non-job",G174,0))</f>
        <v>0</v>
      </c>
      <c r="L174" s="13" t="n">
        <f aca="false">IF(G174="",0,G174*IFERROR(VLOOKUP(B174,$Q$5:$S$24,3,FALSE()),0))</f>
        <v>0</v>
      </c>
      <c r="M174" s="13" t="n">
        <f aca="false">IF(H174="Job",L174,0)</f>
        <v>0</v>
      </c>
      <c r="N174" s="14" t="str">
        <f aca="false">IF(AND(B174="",G174=""),"",IF(B174="","Name missing",IF(COUNTIF($Q$5:$Q$24,B174)=0,"Name not on the crew list",IF(G174="","Start or finish missing",IF(H174="","Choose Job or Non-job",IF(AND(H174="Job",C174=""),"Job no. missing",IF(AND(H174="Job",COUNTIF('Sample by job'!$A$5:$A$24,C174)=0),"Job no. not on the job list",IF(I174="","Approver missing",""))))))))</f>
        <v/>
      </c>
      <c r="O174" s="7"/>
    </row>
    <row r="175" customFormat="false" ht="15" hidden="false" customHeight="false" outlineLevel="0" collapsed="false">
      <c r="A175" s="9"/>
      <c r="B175" s="27"/>
      <c r="C175" s="7"/>
      <c r="D175" s="10"/>
      <c r="E175" s="10"/>
      <c r="F175" s="7"/>
      <c r="G175" s="11" t="str">
        <f aca="false">IF(OR(D175="",E175=""),"",ROUND(MOD(E175-D175,1)*24-N(F175)/60,2))</f>
        <v/>
      </c>
      <c r="H175" s="27"/>
      <c r="I175" s="7"/>
      <c r="J175" s="12" t="n">
        <f aca="false">IF(G175="",0,IF(H175="Job",G175,0))</f>
        <v>0</v>
      </c>
      <c r="K175" s="12" t="n">
        <f aca="false">IF(G175="",0,IF(H175="Non-job",G175,0))</f>
        <v>0</v>
      </c>
      <c r="L175" s="13" t="n">
        <f aca="false">IF(G175="",0,G175*IFERROR(VLOOKUP(B175,$Q$5:$S$24,3,FALSE()),0))</f>
        <v>0</v>
      </c>
      <c r="M175" s="13" t="n">
        <f aca="false">IF(H175="Job",L175,0)</f>
        <v>0</v>
      </c>
      <c r="N175" s="14" t="str">
        <f aca="false">IF(AND(B175="",G175=""),"",IF(B175="","Name missing",IF(COUNTIF($Q$5:$Q$24,B175)=0,"Name not on the crew list",IF(G175="","Start or finish missing",IF(H175="","Choose Job or Non-job",IF(AND(H175="Job",C175=""),"Job no. missing",IF(AND(H175="Job",COUNTIF('Sample by job'!$A$5:$A$24,C175)=0),"Job no. not on the job list",IF(I175="","Approver missing",""))))))))</f>
        <v/>
      </c>
      <c r="O175" s="7"/>
    </row>
    <row r="176" customFormat="false" ht="15" hidden="false" customHeight="false" outlineLevel="0" collapsed="false">
      <c r="A176" s="9"/>
      <c r="B176" s="27"/>
      <c r="C176" s="7"/>
      <c r="D176" s="10"/>
      <c r="E176" s="10"/>
      <c r="F176" s="7"/>
      <c r="G176" s="11" t="str">
        <f aca="false">IF(OR(D176="",E176=""),"",ROUND(MOD(E176-D176,1)*24-N(F176)/60,2))</f>
        <v/>
      </c>
      <c r="H176" s="27"/>
      <c r="I176" s="7"/>
      <c r="J176" s="12" t="n">
        <f aca="false">IF(G176="",0,IF(H176="Job",G176,0))</f>
        <v>0</v>
      </c>
      <c r="K176" s="12" t="n">
        <f aca="false">IF(G176="",0,IF(H176="Non-job",G176,0))</f>
        <v>0</v>
      </c>
      <c r="L176" s="13" t="n">
        <f aca="false">IF(G176="",0,G176*IFERROR(VLOOKUP(B176,$Q$5:$S$24,3,FALSE()),0))</f>
        <v>0</v>
      </c>
      <c r="M176" s="13" t="n">
        <f aca="false">IF(H176="Job",L176,0)</f>
        <v>0</v>
      </c>
      <c r="N176" s="14" t="str">
        <f aca="false">IF(AND(B176="",G176=""),"",IF(B176="","Name missing",IF(COUNTIF($Q$5:$Q$24,B176)=0,"Name not on the crew list",IF(G176="","Start or finish missing",IF(H176="","Choose Job or Non-job",IF(AND(H176="Job",C176=""),"Job no. missing",IF(AND(H176="Job",COUNTIF('Sample by job'!$A$5:$A$24,C176)=0),"Job no. not on the job list",IF(I176="","Approver missing",""))))))))</f>
        <v/>
      </c>
      <c r="O176" s="7"/>
    </row>
    <row r="177" customFormat="false" ht="15" hidden="false" customHeight="false" outlineLevel="0" collapsed="false">
      <c r="A177" s="9"/>
      <c r="B177" s="27"/>
      <c r="C177" s="7"/>
      <c r="D177" s="10"/>
      <c r="E177" s="10"/>
      <c r="F177" s="7"/>
      <c r="G177" s="11" t="str">
        <f aca="false">IF(OR(D177="",E177=""),"",ROUND(MOD(E177-D177,1)*24-N(F177)/60,2))</f>
        <v/>
      </c>
      <c r="H177" s="27"/>
      <c r="I177" s="7"/>
      <c r="J177" s="12" t="n">
        <f aca="false">IF(G177="",0,IF(H177="Job",G177,0))</f>
        <v>0</v>
      </c>
      <c r="K177" s="12" t="n">
        <f aca="false">IF(G177="",0,IF(H177="Non-job",G177,0))</f>
        <v>0</v>
      </c>
      <c r="L177" s="13" t="n">
        <f aca="false">IF(G177="",0,G177*IFERROR(VLOOKUP(B177,$Q$5:$S$24,3,FALSE()),0))</f>
        <v>0</v>
      </c>
      <c r="M177" s="13" t="n">
        <f aca="false">IF(H177="Job",L177,0)</f>
        <v>0</v>
      </c>
      <c r="N177" s="14" t="str">
        <f aca="false">IF(AND(B177="",G177=""),"",IF(B177="","Name missing",IF(COUNTIF($Q$5:$Q$24,B177)=0,"Name not on the crew list",IF(G177="","Start or finish missing",IF(H177="","Choose Job or Non-job",IF(AND(H177="Job",C177=""),"Job no. missing",IF(AND(H177="Job",COUNTIF('Sample by job'!$A$5:$A$24,C177)=0),"Job no. not on the job list",IF(I177="","Approver missing",""))))))))</f>
        <v/>
      </c>
      <c r="O177" s="7"/>
    </row>
    <row r="178" customFormat="false" ht="15" hidden="false" customHeight="false" outlineLevel="0" collapsed="false">
      <c r="A178" s="9"/>
      <c r="B178" s="27"/>
      <c r="C178" s="7"/>
      <c r="D178" s="10"/>
      <c r="E178" s="10"/>
      <c r="F178" s="7"/>
      <c r="G178" s="11" t="str">
        <f aca="false">IF(OR(D178="",E178=""),"",ROUND(MOD(E178-D178,1)*24-N(F178)/60,2))</f>
        <v/>
      </c>
      <c r="H178" s="27"/>
      <c r="I178" s="7"/>
      <c r="J178" s="12" t="n">
        <f aca="false">IF(G178="",0,IF(H178="Job",G178,0))</f>
        <v>0</v>
      </c>
      <c r="K178" s="12" t="n">
        <f aca="false">IF(G178="",0,IF(H178="Non-job",G178,0))</f>
        <v>0</v>
      </c>
      <c r="L178" s="13" t="n">
        <f aca="false">IF(G178="",0,G178*IFERROR(VLOOKUP(B178,$Q$5:$S$24,3,FALSE()),0))</f>
        <v>0</v>
      </c>
      <c r="M178" s="13" t="n">
        <f aca="false">IF(H178="Job",L178,0)</f>
        <v>0</v>
      </c>
      <c r="N178" s="14" t="str">
        <f aca="false">IF(AND(B178="",G178=""),"",IF(B178="","Name missing",IF(COUNTIF($Q$5:$Q$24,B178)=0,"Name not on the crew list",IF(G178="","Start or finish missing",IF(H178="","Choose Job or Non-job",IF(AND(H178="Job",C178=""),"Job no. missing",IF(AND(H178="Job",COUNTIF('Sample by job'!$A$5:$A$24,C178)=0),"Job no. not on the job list",IF(I178="","Approver missing",""))))))))</f>
        <v/>
      </c>
      <c r="O178" s="7"/>
    </row>
    <row r="179" customFormat="false" ht="15" hidden="false" customHeight="false" outlineLevel="0" collapsed="false">
      <c r="A179" s="9"/>
      <c r="B179" s="27"/>
      <c r="C179" s="7"/>
      <c r="D179" s="10"/>
      <c r="E179" s="10"/>
      <c r="F179" s="7"/>
      <c r="G179" s="11" t="str">
        <f aca="false">IF(OR(D179="",E179=""),"",ROUND(MOD(E179-D179,1)*24-N(F179)/60,2))</f>
        <v/>
      </c>
      <c r="H179" s="27"/>
      <c r="I179" s="7"/>
      <c r="J179" s="12" t="n">
        <f aca="false">IF(G179="",0,IF(H179="Job",G179,0))</f>
        <v>0</v>
      </c>
      <c r="K179" s="12" t="n">
        <f aca="false">IF(G179="",0,IF(H179="Non-job",G179,0))</f>
        <v>0</v>
      </c>
      <c r="L179" s="13" t="n">
        <f aca="false">IF(G179="",0,G179*IFERROR(VLOOKUP(B179,$Q$5:$S$24,3,FALSE()),0))</f>
        <v>0</v>
      </c>
      <c r="M179" s="13" t="n">
        <f aca="false">IF(H179="Job",L179,0)</f>
        <v>0</v>
      </c>
      <c r="N179" s="14" t="str">
        <f aca="false">IF(AND(B179="",G179=""),"",IF(B179="","Name missing",IF(COUNTIF($Q$5:$Q$24,B179)=0,"Name not on the crew list",IF(G179="","Start or finish missing",IF(H179="","Choose Job or Non-job",IF(AND(H179="Job",C179=""),"Job no. missing",IF(AND(H179="Job",COUNTIF('Sample by job'!$A$5:$A$24,C179)=0),"Job no. not on the job list",IF(I179="","Approver missing",""))))))))</f>
        <v/>
      </c>
      <c r="O179" s="7"/>
    </row>
    <row r="180" customFormat="false" ht="15" hidden="false" customHeight="false" outlineLevel="0" collapsed="false">
      <c r="A180" s="9"/>
      <c r="B180" s="27"/>
      <c r="C180" s="7"/>
      <c r="D180" s="10"/>
      <c r="E180" s="10"/>
      <c r="F180" s="7"/>
      <c r="G180" s="11" t="str">
        <f aca="false">IF(OR(D180="",E180=""),"",ROUND(MOD(E180-D180,1)*24-N(F180)/60,2))</f>
        <v/>
      </c>
      <c r="H180" s="27"/>
      <c r="I180" s="7"/>
      <c r="J180" s="12" t="n">
        <f aca="false">IF(G180="",0,IF(H180="Job",G180,0))</f>
        <v>0</v>
      </c>
      <c r="K180" s="12" t="n">
        <f aca="false">IF(G180="",0,IF(H180="Non-job",G180,0))</f>
        <v>0</v>
      </c>
      <c r="L180" s="13" t="n">
        <f aca="false">IF(G180="",0,G180*IFERROR(VLOOKUP(B180,$Q$5:$S$24,3,FALSE()),0))</f>
        <v>0</v>
      </c>
      <c r="M180" s="13" t="n">
        <f aca="false">IF(H180="Job",L180,0)</f>
        <v>0</v>
      </c>
      <c r="N180" s="14" t="str">
        <f aca="false">IF(AND(B180="",G180=""),"",IF(B180="","Name missing",IF(COUNTIF($Q$5:$Q$24,B180)=0,"Name not on the crew list",IF(G180="","Start or finish missing",IF(H180="","Choose Job or Non-job",IF(AND(H180="Job",C180=""),"Job no. missing",IF(AND(H180="Job",COUNTIF('Sample by job'!$A$5:$A$24,C180)=0),"Job no. not on the job list",IF(I180="","Approver missing",""))))))))</f>
        <v/>
      </c>
      <c r="O180" s="7"/>
    </row>
    <row r="181" customFormat="false" ht="15" hidden="false" customHeight="false" outlineLevel="0" collapsed="false">
      <c r="A181" s="9"/>
      <c r="B181" s="27"/>
      <c r="C181" s="7"/>
      <c r="D181" s="10"/>
      <c r="E181" s="10"/>
      <c r="F181" s="7"/>
      <c r="G181" s="11" t="str">
        <f aca="false">IF(OR(D181="",E181=""),"",ROUND(MOD(E181-D181,1)*24-N(F181)/60,2))</f>
        <v/>
      </c>
      <c r="H181" s="27"/>
      <c r="I181" s="7"/>
      <c r="J181" s="12" t="n">
        <f aca="false">IF(G181="",0,IF(H181="Job",G181,0))</f>
        <v>0</v>
      </c>
      <c r="K181" s="12" t="n">
        <f aca="false">IF(G181="",0,IF(H181="Non-job",G181,0))</f>
        <v>0</v>
      </c>
      <c r="L181" s="13" t="n">
        <f aca="false">IF(G181="",0,G181*IFERROR(VLOOKUP(B181,$Q$5:$S$24,3,FALSE()),0))</f>
        <v>0</v>
      </c>
      <c r="M181" s="13" t="n">
        <f aca="false">IF(H181="Job",L181,0)</f>
        <v>0</v>
      </c>
      <c r="N181" s="14" t="str">
        <f aca="false">IF(AND(B181="",G181=""),"",IF(B181="","Name missing",IF(COUNTIF($Q$5:$Q$24,B181)=0,"Name not on the crew list",IF(G181="","Start or finish missing",IF(H181="","Choose Job or Non-job",IF(AND(H181="Job",C181=""),"Job no. missing",IF(AND(H181="Job",COUNTIF('Sample by job'!$A$5:$A$24,C181)=0),"Job no. not on the job list",IF(I181="","Approver missing",""))))))))</f>
        <v/>
      </c>
      <c r="O181" s="7"/>
    </row>
    <row r="182" customFormat="false" ht="15" hidden="false" customHeight="false" outlineLevel="0" collapsed="false">
      <c r="A182" s="9"/>
      <c r="B182" s="27"/>
      <c r="C182" s="7"/>
      <c r="D182" s="10"/>
      <c r="E182" s="10"/>
      <c r="F182" s="7"/>
      <c r="G182" s="11" t="str">
        <f aca="false">IF(OR(D182="",E182=""),"",ROUND(MOD(E182-D182,1)*24-N(F182)/60,2))</f>
        <v/>
      </c>
      <c r="H182" s="27"/>
      <c r="I182" s="7"/>
      <c r="J182" s="12" t="n">
        <f aca="false">IF(G182="",0,IF(H182="Job",G182,0))</f>
        <v>0</v>
      </c>
      <c r="K182" s="12" t="n">
        <f aca="false">IF(G182="",0,IF(H182="Non-job",G182,0))</f>
        <v>0</v>
      </c>
      <c r="L182" s="13" t="n">
        <f aca="false">IF(G182="",0,G182*IFERROR(VLOOKUP(B182,$Q$5:$S$24,3,FALSE()),0))</f>
        <v>0</v>
      </c>
      <c r="M182" s="13" t="n">
        <f aca="false">IF(H182="Job",L182,0)</f>
        <v>0</v>
      </c>
      <c r="N182" s="14" t="str">
        <f aca="false">IF(AND(B182="",G182=""),"",IF(B182="","Name missing",IF(COUNTIF($Q$5:$Q$24,B182)=0,"Name not on the crew list",IF(G182="","Start or finish missing",IF(H182="","Choose Job or Non-job",IF(AND(H182="Job",C182=""),"Job no. missing",IF(AND(H182="Job",COUNTIF('Sample by job'!$A$5:$A$24,C182)=0),"Job no. not on the job list",IF(I182="","Approver missing",""))))))))</f>
        <v/>
      </c>
      <c r="O182" s="7"/>
    </row>
    <row r="183" customFormat="false" ht="15" hidden="false" customHeight="false" outlineLevel="0" collapsed="false">
      <c r="A183" s="9"/>
      <c r="B183" s="27"/>
      <c r="C183" s="7"/>
      <c r="D183" s="10"/>
      <c r="E183" s="10"/>
      <c r="F183" s="7"/>
      <c r="G183" s="11" t="str">
        <f aca="false">IF(OR(D183="",E183=""),"",ROUND(MOD(E183-D183,1)*24-N(F183)/60,2))</f>
        <v/>
      </c>
      <c r="H183" s="27"/>
      <c r="I183" s="7"/>
      <c r="J183" s="12" t="n">
        <f aca="false">IF(G183="",0,IF(H183="Job",G183,0))</f>
        <v>0</v>
      </c>
      <c r="K183" s="12" t="n">
        <f aca="false">IF(G183="",0,IF(H183="Non-job",G183,0))</f>
        <v>0</v>
      </c>
      <c r="L183" s="13" t="n">
        <f aca="false">IF(G183="",0,G183*IFERROR(VLOOKUP(B183,$Q$5:$S$24,3,FALSE()),0))</f>
        <v>0</v>
      </c>
      <c r="M183" s="13" t="n">
        <f aca="false">IF(H183="Job",L183,0)</f>
        <v>0</v>
      </c>
      <c r="N183" s="14" t="str">
        <f aca="false">IF(AND(B183="",G183=""),"",IF(B183="","Name missing",IF(COUNTIF($Q$5:$Q$24,B183)=0,"Name not on the crew list",IF(G183="","Start or finish missing",IF(H183="","Choose Job or Non-job",IF(AND(H183="Job",C183=""),"Job no. missing",IF(AND(H183="Job",COUNTIF('Sample by job'!$A$5:$A$24,C183)=0),"Job no. not on the job list",IF(I183="","Approver missing",""))))))))</f>
        <v/>
      </c>
      <c r="O183" s="7"/>
    </row>
    <row r="184" customFormat="false" ht="15" hidden="false" customHeight="false" outlineLevel="0" collapsed="false">
      <c r="A184" s="9"/>
      <c r="B184" s="27"/>
      <c r="C184" s="7"/>
      <c r="D184" s="10"/>
      <c r="E184" s="10"/>
      <c r="F184" s="7"/>
      <c r="G184" s="11" t="str">
        <f aca="false">IF(OR(D184="",E184=""),"",ROUND(MOD(E184-D184,1)*24-N(F184)/60,2))</f>
        <v/>
      </c>
      <c r="H184" s="27"/>
      <c r="I184" s="7"/>
      <c r="J184" s="12" t="n">
        <f aca="false">IF(G184="",0,IF(H184="Job",G184,0))</f>
        <v>0</v>
      </c>
      <c r="K184" s="12" t="n">
        <f aca="false">IF(G184="",0,IF(H184="Non-job",G184,0))</f>
        <v>0</v>
      </c>
      <c r="L184" s="13" t="n">
        <f aca="false">IF(G184="",0,G184*IFERROR(VLOOKUP(B184,$Q$5:$S$24,3,FALSE()),0))</f>
        <v>0</v>
      </c>
      <c r="M184" s="13" t="n">
        <f aca="false">IF(H184="Job",L184,0)</f>
        <v>0</v>
      </c>
      <c r="N184" s="14" t="str">
        <f aca="false">IF(AND(B184="",G184=""),"",IF(B184="","Name missing",IF(COUNTIF($Q$5:$Q$24,B184)=0,"Name not on the crew list",IF(G184="","Start or finish missing",IF(H184="","Choose Job or Non-job",IF(AND(H184="Job",C184=""),"Job no. missing",IF(AND(H184="Job",COUNTIF('Sample by job'!$A$5:$A$24,C184)=0),"Job no. not on the job list",IF(I184="","Approver missing",""))))))))</f>
        <v/>
      </c>
      <c r="O184" s="7"/>
    </row>
    <row r="185" customFormat="false" ht="15" hidden="false" customHeight="false" outlineLevel="0" collapsed="false">
      <c r="A185" s="9"/>
      <c r="B185" s="27"/>
      <c r="C185" s="7"/>
      <c r="D185" s="10"/>
      <c r="E185" s="10"/>
      <c r="F185" s="7"/>
      <c r="G185" s="11" t="str">
        <f aca="false">IF(OR(D185="",E185=""),"",ROUND(MOD(E185-D185,1)*24-N(F185)/60,2))</f>
        <v/>
      </c>
      <c r="H185" s="27"/>
      <c r="I185" s="7"/>
      <c r="J185" s="12" t="n">
        <f aca="false">IF(G185="",0,IF(H185="Job",G185,0))</f>
        <v>0</v>
      </c>
      <c r="K185" s="12" t="n">
        <f aca="false">IF(G185="",0,IF(H185="Non-job",G185,0))</f>
        <v>0</v>
      </c>
      <c r="L185" s="13" t="n">
        <f aca="false">IF(G185="",0,G185*IFERROR(VLOOKUP(B185,$Q$5:$S$24,3,FALSE()),0))</f>
        <v>0</v>
      </c>
      <c r="M185" s="13" t="n">
        <f aca="false">IF(H185="Job",L185,0)</f>
        <v>0</v>
      </c>
      <c r="N185" s="14" t="str">
        <f aca="false">IF(AND(B185="",G185=""),"",IF(B185="","Name missing",IF(COUNTIF($Q$5:$Q$24,B185)=0,"Name not on the crew list",IF(G185="","Start or finish missing",IF(H185="","Choose Job or Non-job",IF(AND(H185="Job",C185=""),"Job no. missing",IF(AND(H185="Job",COUNTIF('Sample by job'!$A$5:$A$24,C185)=0),"Job no. not on the job list",IF(I185="","Approver missing",""))))))))</f>
        <v/>
      </c>
      <c r="O185" s="7"/>
    </row>
    <row r="186" customFormat="false" ht="15" hidden="false" customHeight="false" outlineLevel="0" collapsed="false">
      <c r="A186" s="9"/>
      <c r="B186" s="27"/>
      <c r="C186" s="7"/>
      <c r="D186" s="10"/>
      <c r="E186" s="10"/>
      <c r="F186" s="7"/>
      <c r="G186" s="11" t="str">
        <f aca="false">IF(OR(D186="",E186=""),"",ROUND(MOD(E186-D186,1)*24-N(F186)/60,2))</f>
        <v/>
      </c>
      <c r="H186" s="27"/>
      <c r="I186" s="7"/>
      <c r="J186" s="12" t="n">
        <f aca="false">IF(G186="",0,IF(H186="Job",G186,0))</f>
        <v>0</v>
      </c>
      <c r="K186" s="12" t="n">
        <f aca="false">IF(G186="",0,IF(H186="Non-job",G186,0))</f>
        <v>0</v>
      </c>
      <c r="L186" s="13" t="n">
        <f aca="false">IF(G186="",0,G186*IFERROR(VLOOKUP(B186,$Q$5:$S$24,3,FALSE()),0))</f>
        <v>0</v>
      </c>
      <c r="M186" s="13" t="n">
        <f aca="false">IF(H186="Job",L186,0)</f>
        <v>0</v>
      </c>
      <c r="N186" s="14" t="str">
        <f aca="false">IF(AND(B186="",G186=""),"",IF(B186="","Name missing",IF(COUNTIF($Q$5:$Q$24,B186)=0,"Name not on the crew list",IF(G186="","Start or finish missing",IF(H186="","Choose Job or Non-job",IF(AND(H186="Job",C186=""),"Job no. missing",IF(AND(H186="Job",COUNTIF('Sample by job'!$A$5:$A$24,C186)=0),"Job no. not on the job list",IF(I186="","Approver missing",""))))))))</f>
        <v/>
      </c>
      <c r="O186" s="7"/>
    </row>
    <row r="187" customFormat="false" ht="15" hidden="false" customHeight="false" outlineLevel="0" collapsed="false">
      <c r="A187" s="9"/>
      <c r="B187" s="27"/>
      <c r="C187" s="7"/>
      <c r="D187" s="10"/>
      <c r="E187" s="10"/>
      <c r="F187" s="7"/>
      <c r="G187" s="11" t="str">
        <f aca="false">IF(OR(D187="",E187=""),"",ROUND(MOD(E187-D187,1)*24-N(F187)/60,2))</f>
        <v/>
      </c>
      <c r="H187" s="27"/>
      <c r="I187" s="7"/>
      <c r="J187" s="12" t="n">
        <f aca="false">IF(G187="",0,IF(H187="Job",G187,0))</f>
        <v>0</v>
      </c>
      <c r="K187" s="12" t="n">
        <f aca="false">IF(G187="",0,IF(H187="Non-job",G187,0))</f>
        <v>0</v>
      </c>
      <c r="L187" s="13" t="n">
        <f aca="false">IF(G187="",0,G187*IFERROR(VLOOKUP(B187,$Q$5:$S$24,3,FALSE()),0))</f>
        <v>0</v>
      </c>
      <c r="M187" s="13" t="n">
        <f aca="false">IF(H187="Job",L187,0)</f>
        <v>0</v>
      </c>
      <c r="N187" s="14" t="str">
        <f aca="false">IF(AND(B187="",G187=""),"",IF(B187="","Name missing",IF(COUNTIF($Q$5:$Q$24,B187)=0,"Name not on the crew list",IF(G187="","Start or finish missing",IF(H187="","Choose Job or Non-job",IF(AND(H187="Job",C187=""),"Job no. missing",IF(AND(H187="Job",COUNTIF('Sample by job'!$A$5:$A$24,C187)=0),"Job no. not on the job list",IF(I187="","Approver missing",""))))))))</f>
        <v/>
      </c>
      <c r="O187" s="7"/>
    </row>
    <row r="188" customFormat="false" ht="15" hidden="false" customHeight="false" outlineLevel="0" collapsed="false">
      <c r="A188" s="9"/>
      <c r="B188" s="27"/>
      <c r="C188" s="7"/>
      <c r="D188" s="10"/>
      <c r="E188" s="10"/>
      <c r="F188" s="7"/>
      <c r="G188" s="11" t="str">
        <f aca="false">IF(OR(D188="",E188=""),"",ROUND(MOD(E188-D188,1)*24-N(F188)/60,2))</f>
        <v/>
      </c>
      <c r="H188" s="27"/>
      <c r="I188" s="7"/>
      <c r="J188" s="12" t="n">
        <f aca="false">IF(G188="",0,IF(H188="Job",G188,0))</f>
        <v>0</v>
      </c>
      <c r="K188" s="12" t="n">
        <f aca="false">IF(G188="",0,IF(H188="Non-job",G188,0))</f>
        <v>0</v>
      </c>
      <c r="L188" s="13" t="n">
        <f aca="false">IF(G188="",0,G188*IFERROR(VLOOKUP(B188,$Q$5:$S$24,3,FALSE()),0))</f>
        <v>0</v>
      </c>
      <c r="M188" s="13" t="n">
        <f aca="false">IF(H188="Job",L188,0)</f>
        <v>0</v>
      </c>
      <c r="N188" s="14" t="str">
        <f aca="false">IF(AND(B188="",G188=""),"",IF(B188="","Name missing",IF(COUNTIF($Q$5:$Q$24,B188)=0,"Name not on the crew list",IF(G188="","Start or finish missing",IF(H188="","Choose Job or Non-job",IF(AND(H188="Job",C188=""),"Job no. missing",IF(AND(H188="Job",COUNTIF('Sample by job'!$A$5:$A$24,C188)=0),"Job no. not on the job list",IF(I188="","Approver missing",""))))))))</f>
        <v/>
      </c>
      <c r="O188" s="7"/>
    </row>
    <row r="189" customFormat="false" ht="15" hidden="false" customHeight="false" outlineLevel="0" collapsed="false">
      <c r="A189" s="9"/>
      <c r="B189" s="27"/>
      <c r="C189" s="7"/>
      <c r="D189" s="10"/>
      <c r="E189" s="10"/>
      <c r="F189" s="7"/>
      <c r="G189" s="11" t="str">
        <f aca="false">IF(OR(D189="",E189=""),"",ROUND(MOD(E189-D189,1)*24-N(F189)/60,2))</f>
        <v/>
      </c>
      <c r="H189" s="27"/>
      <c r="I189" s="7"/>
      <c r="J189" s="12" t="n">
        <f aca="false">IF(G189="",0,IF(H189="Job",G189,0))</f>
        <v>0</v>
      </c>
      <c r="K189" s="12" t="n">
        <f aca="false">IF(G189="",0,IF(H189="Non-job",G189,0))</f>
        <v>0</v>
      </c>
      <c r="L189" s="13" t="n">
        <f aca="false">IF(G189="",0,G189*IFERROR(VLOOKUP(B189,$Q$5:$S$24,3,FALSE()),0))</f>
        <v>0</v>
      </c>
      <c r="M189" s="13" t="n">
        <f aca="false">IF(H189="Job",L189,0)</f>
        <v>0</v>
      </c>
      <c r="N189" s="14" t="str">
        <f aca="false">IF(AND(B189="",G189=""),"",IF(B189="","Name missing",IF(COUNTIF($Q$5:$Q$24,B189)=0,"Name not on the crew list",IF(G189="","Start or finish missing",IF(H189="","Choose Job or Non-job",IF(AND(H189="Job",C189=""),"Job no. missing",IF(AND(H189="Job",COUNTIF('Sample by job'!$A$5:$A$24,C189)=0),"Job no. not on the job list",IF(I189="","Approver missing",""))))))))</f>
        <v/>
      </c>
      <c r="O189" s="7"/>
    </row>
    <row r="190" customFormat="false" ht="15" hidden="false" customHeight="false" outlineLevel="0" collapsed="false">
      <c r="A190" s="9"/>
      <c r="B190" s="27"/>
      <c r="C190" s="7"/>
      <c r="D190" s="10"/>
      <c r="E190" s="10"/>
      <c r="F190" s="7"/>
      <c r="G190" s="11" t="str">
        <f aca="false">IF(OR(D190="",E190=""),"",ROUND(MOD(E190-D190,1)*24-N(F190)/60,2))</f>
        <v/>
      </c>
      <c r="H190" s="27"/>
      <c r="I190" s="7"/>
      <c r="J190" s="12" t="n">
        <f aca="false">IF(G190="",0,IF(H190="Job",G190,0))</f>
        <v>0</v>
      </c>
      <c r="K190" s="12" t="n">
        <f aca="false">IF(G190="",0,IF(H190="Non-job",G190,0))</f>
        <v>0</v>
      </c>
      <c r="L190" s="13" t="n">
        <f aca="false">IF(G190="",0,G190*IFERROR(VLOOKUP(B190,$Q$5:$S$24,3,FALSE()),0))</f>
        <v>0</v>
      </c>
      <c r="M190" s="13" t="n">
        <f aca="false">IF(H190="Job",L190,0)</f>
        <v>0</v>
      </c>
      <c r="N190" s="14" t="str">
        <f aca="false">IF(AND(B190="",G190=""),"",IF(B190="","Name missing",IF(COUNTIF($Q$5:$Q$24,B190)=0,"Name not on the crew list",IF(G190="","Start or finish missing",IF(H190="","Choose Job or Non-job",IF(AND(H190="Job",C190=""),"Job no. missing",IF(AND(H190="Job",COUNTIF('Sample by job'!$A$5:$A$24,C190)=0),"Job no. not on the job list",IF(I190="","Approver missing",""))))))))</f>
        <v/>
      </c>
      <c r="O190" s="7"/>
    </row>
    <row r="191" customFormat="false" ht="15" hidden="false" customHeight="false" outlineLevel="0" collapsed="false">
      <c r="A191" s="9"/>
      <c r="B191" s="27"/>
      <c r="C191" s="7"/>
      <c r="D191" s="10"/>
      <c r="E191" s="10"/>
      <c r="F191" s="7"/>
      <c r="G191" s="11" t="str">
        <f aca="false">IF(OR(D191="",E191=""),"",ROUND(MOD(E191-D191,1)*24-N(F191)/60,2))</f>
        <v/>
      </c>
      <c r="H191" s="27"/>
      <c r="I191" s="7"/>
      <c r="J191" s="12" t="n">
        <f aca="false">IF(G191="",0,IF(H191="Job",G191,0))</f>
        <v>0</v>
      </c>
      <c r="K191" s="12" t="n">
        <f aca="false">IF(G191="",0,IF(H191="Non-job",G191,0))</f>
        <v>0</v>
      </c>
      <c r="L191" s="13" t="n">
        <f aca="false">IF(G191="",0,G191*IFERROR(VLOOKUP(B191,$Q$5:$S$24,3,FALSE()),0))</f>
        <v>0</v>
      </c>
      <c r="M191" s="13" t="n">
        <f aca="false">IF(H191="Job",L191,0)</f>
        <v>0</v>
      </c>
      <c r="N191" s="14" t="str">
        <f aca="false">IF(AND(B191="",G191=""),"",IF(B191="","Name missing",IF(COUNTIF($Q$5:$Q$24,B191)=0,"Name not on the crew list",IF(G191="","Start or finish missing",IF(H191="","Choose Job or Non-job",IF(AND(H191="Job",C191=""),"Job no. missing",IF(AND(H191="Job",COUNTIF('Sample by job'!$A$5:$A$24,C191)=0),"Job no. not on the job list",IF(I191="","Approver missing",""))))))))</f>
        <v/>
      </c>
      <c r="O191" s="7"/>
    </row>
    <row r="192" customFormat="false" ht="15" hidden="false" customHeight="false" outlineLevel="0" collapsed="false">
      <c r="A192" s="9"/>
      <c r="B192" s="27"/>
      <c r="C192" s="7"/>
      <c r="D192" s="10"/>
      <c r="E192" s="10"/>
      <c r="F192" s="7"/>
      <c r="G192" s="11" t="str">
        <f aca="false">IF(OR(D192="",E192=""),"",ROUND(MOD(E192-D192,1)*24-N(F192)/60,2))</f>
        <v/>
      </c>
      <c r="H192" s="27"/>
      <c r="I192" s="7"/>
      <c r="J192" s="12" t="n">
        <f aca="false">IF(G192="",0,IF(H192="Job",G192,0))</f>
        <v>0</v>
      </c>
      <c r="K192" s="12" t="n">
        <f aca="false">IF(G192="",0,IF(H192="Non-job",G192,0))</f>
        <v>0</v>
      </c>
      <c r="L192" s="13" t="n">
        <f aca="false">IF(G192="",0,G192*IFERROR(VLOOKUP(B192,$Q$5:$S$24,3,FALSE()),0))</f>
        <v>0</v>
      </c>
      <c r="M192" s="13" t="n">
        <f aca="false">IF(H192="Job",L192,0)</f>
        <v>0</v>
      </c>
      <c r="N192" s="14" t="str">
        <f aca="false">IF(AND(B192="",G192=""),"",IF(B192="","Name missing",IF(COUNTIF($Q$5:$Q$24,B192)=0,"Name not on the crew list",IF(G192="","Start or finish missing",IF(H192="","Choose Job or Non-job",IF(AND(H192="Job",C192=""),"Job no. missing",IF(AND(H192="Job",COUNTIF('Sample by job'!$A$5:$A$24,C192)=0),"Job no. not on the job list",IF(I192="","Approver missing",""))))))))</f>
        <v/>
      </c>
      <c r="O192" s="7"/>
    </row>
    <row r="193" customFormat="false" ht="15" hidden="false" customHeight="false" outlineLevel="0" collapsed="false">
      <c r="A193" s="9"/>
      <c r="B193" s="27"/>
      <c r="C193" s="7"/>
      <c r="D193" s="10"/>
      <c r="E193" s="10"/>
      <c r="F193" s="7"/>
      <c r="G193" s="11" t="str">
        <f aca="false">IF(OR(D193="",E193=""),"",ROUND(MOD(E193-D193,1)*24-N(F193)/60,2))</f>
        <v/>
      </c>
      <c r="H193" s="27"/>
      <c r="I193" s="7"/>
      <c r="J193" s="12" t="n">
        <f aca="false">IF(G193="",0,IF(H193="Job",G193,0))</f>
        <v>0</v>
      </c>
      <c r="K193" s="12" t="n">
        <f aca="false">IF(G193="",0,IF(H193="Non-job",G193,0))</f>
        <v>0</v>
      </c>
      <c r="L193" s="13" t="n">
        <f aca="false">IF(G193="",0,G193*IFERROR(VLOOKUP(B193,$Q$5:$S$24,3,FALSE()),0))</f>
        <v>0</v>
      </c>
      <c r="M193" s="13" t="n">
        <f aca="false">IF(H193="Job",L193,0)</f>
        <v>0</v>
      </c>
      <c r="N193" s="14" t="str">
        <f aca="false">IF(AND(B193="",G193=""),"",IF(B193="","Name missing",IF(COUNTIF($Q$5:$Q$24,B193)=0,"Name not on the crew list",IF(G193="","Start or finish missing",IF(H193="","Choose Job or Non-job",IF(AND(H193="Job",C193=""),"Job no. missing",IF(AND(H193="Job",COUNTIF('Sample by job'!$A$5:$A$24,C193)=0),"Job no. not on the job list",IF(I193="","Approver missing",""))))))))</f>
        <v/>
      </c>
      <c r="O193" s="7"/>
    </row>
    <row r="194" customFormat="false" ht="15" hidden="false" customHeight="false" outlineLevel="0" collapsed="false">
      <c r="A194" s="9"/>
      <c r="B194" s="27"/>
      <c r="C194" s="7"/>
      <c r="D194" s="10"/>
      <c r="E194" s="10"/>
      <c r="F194" s="7"/>
      <c r="G194" s="11" t="str">
        <f aca="false">IF(OR(D194="",E194=""),"",ROUND(MOD(E194-D194,1)*24-N(F194)/60,2))</f>
        <v/>
      </c>
      <c r="H194" s="27"/>
      <c r="I194" s="7"/>
      <c r="J194" s="12" t="n">
        <f aca="false">IF(G194="",0,IF(H194="Job",G194,0))</f>
        <v>0</v>
      </c>
      <c r="K194" s="12" t="n">
        <f aca="false">IF(G194="",0,IF(H194="Non-job",G194,0))</f>
        <v>0</v>
      </c>
      <c r="L194" s="13" t="n">
        <f aca="false">IF(G194="",0,G194*IFERROR(VLOOKUP(B194,$Q$5:$S$24,3,FALSE()),0))</f>
        <v>0</v>
      </c>
      <c r="M194" s="13" t="n">
        <f aca="false">IF(H194="Job",L194,0)</f>
        <v>0</v>
      </c>
      <c r="N194" s="14" t="str">
        <f aca="false">IF(AND(B194="",G194=""),"",IF(B194="","Name missing",IF(COUNTIF($Q$5:$Q$24,B194)=0,"Name not on the crew list",IF(G194="","Start or finish missing",IF(H194="","Choose Job or Non-job",IF(AND(H194="Job",C194=""),"Job no. missing",IF(AND(H194="Job",COUNTIF('Sample by job'!$A$5:$A$24,C194)=0),"Job no. not on the job list",IF(I194="","Approver missing",""))))))))</f>
        <v/>
      </c>
      <c r="O194" s="7"/>
    </row>
    <row r="195" customFormat="false" ht="15" hidden="false" customHeight="false" outlineLevel="0" collapsed="false">
      <c r="A195" s="9"/>
      <c r="B195" s="27"/>
      <c r="C195" s="7"/>
      <c r="D195" s="10"/>
      <c r="E195" s="10"/>
      <c r="F195" s="7"/>
      <c r="G195" s="11" t="str">
        <f aca="false">IF(OR(D195="",E195=""),"",ROUND(MOD(E195-D195,1)*24-N(F195)/60,2))</f>
        <v/>
      </c>
      <c r="H195" s="27"/>
      <c r="I195" s="7"/>
      <c r="J195" s="12" t="n">
        <f aca="false">IF(G195="",0,IF(H195="Job",G195,0))</f>
        <v>0</v>
      </c>
      <c r="K195" s="12" t="n">
        <f aca="false">IF(G195="",0,IF(H195="Non-job",G195,0))</f>
        <v>0</v>
      </c>
      <c r="L195" s="13" t="n">
        <f aca="false">IF(G195="",0,G195*IFERROR(VLOOKUP(B195,$Q$5:$S$24,3,FALSE()),0))</f>
        <v>0</v>
      </c>
      <c r="M195" s="13" t="n">
        <f aca="false">IF(H195="Job",L195,0)</f>
        <v>0</v>
      </c>
      <c r="N195" s="14" t="str">
        <f aca="false">IF(AND(B195="",G195=""),"",IF(B195="","Name missing",IF(COUNTIF($Q$5:$Q$24,B195)=0,"Name not on the crew list",IF(G195="","Start or finish missing",IF(H195="","Choose Job or Non-job",IF(AND(H195="Job",C195=""),"Job no. missing",IF(AND(H195="Job",COUNTIF('Sample by job'!$A$5:$A$24,C195)=0),"Job no. not on the job list",IF(I195="","Approver missing",""))))))))</f>
        <v/>
      </c>
      <c r="O195" s="7"/>
    </row>
    <row r="196" customFormat="false" ht="15" hidden="false" customHeight="false" outlineLevel="0" collapsed="false">
      <c r="A196" s="9"/>
      <c r="B196" s="27"/>
      <c r="C196" s="7"/>
      <c r="D196" s="10"/>
      <c r="E196" s="10"/>
      <c r="F196" s="7"/>
      <c r="G196" s="11" t="str">
        <f aca="false">IF(OR(D196="",E196=""),"",ROUND(MOD(E196-D196,1)*24-N(F196)/60,2))</f>
        <v/>
      </c>
      <c r="H196" s="27"/>
      <c r="I196" s="7"/>
      <c r="J196" s="12" t="n">
        <f aca="false">IF(G196="",0,IF(H196="Job",G196,0))</f>
        <v>0</v>
      </c>
      <c r="K196" s="12" t="n">
        <f aca="false">IF(G196="",0,IF(H196="Non-job",G196,0))</f>
        <v>0</v>
      </c>
      <c r="L196" s="13" t="n">
        <f aca="false">IF(G196="",0,G196*IFERROR(VLOOKUP(B196,$Q$5:$S$24,3,FALSE()),0))</f>
        <v>0</v>
      </c>
      <c r="M196" s="13" t="n">
        <f aca="false">IF(H196="Job",L196,0)</f>
        <v>0</v>
      </c>
      <c r="N196" s="14" t="str">
        <f aca="false">IF(AND(B196="",G196=""),"",IF(B196="","Name missing",IF(COUNTIF($Q$5:$Q$24,B196)=0,"Name not on the crew list",IF(G196="","Start or finish missing",IF(H196="","Choose Job or Non-job",IF(AND(H196="Job",C196=""),"Job no. missing",IF(AND(H196="Job",COUNTIF('Sample by job'!$A$5:$A$24,C196)=0),"Job no. not on the job list",IF(I196="","Approver missing",""))))))))</f>
        <v/>
      </c>
      <c r="O196" s="7"/>
    </row>
    <row r="197" customFormat="false" ht="15" hidden="false" customHeight="false" outlineLevel="0" collapsed="false">
      <c r="A197" s="9"/>
      <c r="B197" s="27"/>
      <c r="C197" s="7"/>
      <c r="D197" s="10"/>
      <c r="E197" s="10"/>
      <c r="F197" s="7"/>
      <c r="G197" s="11" t="str">
        <f aca="false">IF(OR(D197="",E197=""),"",ROUND(MOD(E197-D197,1)*24-N(F197)/60,2))</f>
        <v/>
      </c>
      <c r="H197" s="27"/>
      <c r="I197" s="7"/>
      <c r="J197" s="12" t="n">
        <f aca="false">IF(G197="",0,IF(H197="Job",G197,0))</f>
        <v>0</v>
      </c>
      <c r="K197" s="12" t="n">
        <f aca="false">IF(G197="",0,IF(H197="Non-job",G197,0))</f>
        <v>0</v>
      </c>
      <c r="L197" s="13" t="n">
        <f aca="false">IF(G197="",0,G197*IFERROR(VLOOKUP(B197,$Q$5:$S$24,3,FALSE()),0))</f>
        <v>0</v>
      </c>
      <c r="M197" s="13" t="n">
        <f aca="false">IF(H197="Job",L197,0)</f>
        <v>0</v>
      </c>
      <c r="N197" s="14" t="str">
        <f aca="false">IF(AND(B197="",G197=""),"",IF(B197="","Name missing",IF(COUNTIF($Q$5:$Q$24,B197)=0,"Name not on the crew list",IF(G197="","Start or finish missing",IF(H197="","Choose Job or Non-job",IF(AND(H197="Job",C197=""),"Job no. missing",IF(AND(H197="Job",COUNTIF('Sample by job'!$A$5:$A$24,C197)=0),"Job no. not on the job list",IF(I197="","Approver missing",""))))))))</f>
        <v/>
      </c>
      <c r="O197" s="7"/>
    </row>
    <row r="198" customFormat="false" ht="15" hidden="false" customHeight="false" outlineLevel="0" collapsed="false">
      <c r="A198" s="9"/>
      <c r="B198" s="27"/>
      <c r="C198" s="7"/>
      <c r="D198" s="10"/>
      <c r="E198" s="10"/>
      <c r="F198" s="7"/>
      <c r="G198" s="11" t="str">
        <f aca="false">IF(OR(D198="",E198=""),"",ROUND(MOD(E198-D198,1)*24-N(F198)/60,2))</f>
        <v/>
      </c>
      <c r="H198" s="27"/>
      <c r="I198" s="7"/>
      <c r="J198" s="12" t="n">
        <f aca="false">IF(G198="",0,IF(H198="Job",G198,0))</f>
        <v>0</v>
      </c>
      <c r="K198" s="12" t="n">
        <f aca="false">IF(G198="",0,IF(H198="Non-job",G198,0))</f>
        <v>0</v>
      </c>
      <c r="L198" s="13" t="n">
        <f aca="false">IF(G198="",0,G198*IFERROR(VLOOKUP(B198,$Q$5:$S$24,3,FALSE()),0))</f>
        <v>0</v>
      </c>
      <c r="M198" s="13" t="n">
        <f aca="false">IF(H198="Job",L198,0)</f>
        <v>0</v>
      </c>
      <c r="N198" s="14" t="str">
        <f aca="false">IF(AND(B198="",G198=""),"",IF(B198="","Name missing",IF(COUNTIF($Q$5:$Q$24,B198)=0,"Name not on the crew list",IF(G198="","Start or finish missing",IF(H198="","Choose Job or Non-job",IF(AND(H198="Job",C198=""),"Job no. missing",IF(AND(H198="Job",COUNTIF('Sample by job'!$A$5:$A$24,C198)=0),"Job no. not on the job list",IF(I198="","Approver missing",""))))))))</f>
        <v/>
      </c>
      <c r="O198" s="7"/>
    </row>
    <row r="199" customFormat="false" ht="15" hidden="false" customHeight="false" outlineLevel="0" collapsed="false">
      <c r="A199" s="9"/>
      <c r="B199" s="27"/>
      <c r="C199" s="7"/>
      <c r="D199" s="10"/>
      <c r="E199" s="10"/>
      <c r="F199" s="7"/>
      <c r="G199" s="11" t="str">
        <f aca="false">IF(OR(D199="",E199=""),"",ROUND(MOD(E199-D199,1)*24-N(F199)/60,2))</f>
        <v/>
      </c>
      <c r="H199" s="27"/>
      <c r="I199" s="7"/>
      <c r="J199" s="12" t="n">
        <f aca="false">IF(G199="",0,IF(H199="Job",G199,0))</f>
        <v>0</v>
      </c>
      <c r="K199" s="12" t="n">
        <f aca="false">IF(G199="",0,IF(H199="Non-job",G199,0))</f>
        <v>0</v>
      </c>
      <c r="L199" s="13" t="n">
        <f aca="false">IF(G199="",0,G199*IFERROR(VLOOKUP(B199,$Q$5:$S$24,3,FALSE()),0))</f>
        <v>0</v>
      </c>
      <c r="M199" s="13" t="n">
        <f aca="false">IF(H199="Job",L199,0)</f>
        <v>0</v>
      </c>
      <c r="N199" s="14" t="str">
        <f aca="false">IF(AND(B199="",G199=""),"",IF(B199="","Name missing",IF(COUNTIF($Q$5:$Q$24,B199)=0,"Name not on the crew list",IF(G199="","Start or finish missing",IF(H199="","Choose Job or Non-job",IF(AND(H199="Job",C199=""),"Job no. missing",IF(AND(H199="Job",COUNTIF('Sample by job'!$A$5:$A$24,C199)=0),"Job no. not on the job list",IF(I199="","Approver missing",""))))))))</f>
        <v/>
      </c>
      <c r="O199" s="7"/>
    </row>
    <row r="200" customFormat="false" ht="15" hidden="false" customHeight="false" outlineLevel="0" collapsed="false">
      <c r="A200" s="9"/>
      <c r="B200" s="27"/>
      <c r="C200" s="7"/>
      <c r="D200" s="10"/>
      <c r="E200" s="10"/>
      <c r="F200" s="7"/>
      <c r="G200" s="11" t="str">
        <f aca="false">IF(OR(D200="",E200=""),"",ROUND(MOD(E200-D200,1)*24-N(F200)/60,2))</f>
        <v/>
      </c>
      <c r="H200" s="27"/>
      <c r="I200" s="7"/>
      <c r="J200" s="12" t="n">
        <f aca="false">IF(G200="",0,IF(H200="Job",G200,0))</f>
        <v>0</v>
      </c>
      <c r="K200" s="12" t="n">
        <f aca="false">IF(G200="",0,IF(H200="Non-job",G200,0))</f>
        <v>0</v>
      </c>
      <c r="L200" s="13" t="n">
        <f aca="false">IF(G200="",0,G200*IFERROR(VLOOKUP(B200,$Q$5:$S$24,3,FALSE()),0))</f>
        <v>0</v>
      </c>
      <c r="M200" s="13" t="n">
        <f aca="false">IF(H200="Job",L200,0)</f>
        <v>0</v>
      </c>
      <c r="N200" s="14" t="str">
        <f aca="false">IF(AND(B200="",G200=""),"",IF(B200="","Name missing",IF(COUNTIF($Q$5:$Q$24,B200)=0,"Name not on the crew list",IF(G200="","Start or finish missing",IF(H200="","Choose Job or Non-job",IF(AND(H200="Job",C200=""),"Job no. missing",IF(AND(H200="Job",COUNTIF('Sample by job'!$A$5:$A$24,C200)=0),"Job no. not on the job list",IF(I200="","Approver missing",""))))))))</f>
        <v/>
      </c>
      <c r="O200" s="7"/>
    </row>
    <row r="201" customFormat="false" ht="15" hidden="false" customHeight="false" outlineLevel="0" collapsed="false">
      <c r="A201" s="9"/>
      <c r="B201" s="27"/>
      <c r="C201" s="7"/>
      <c r="D201" s="10"/>
      <c r="E201" s="10"/>
      <c r="F201" s="7"/>
      <c r="G201" s="11" t="str">
        <f aca="false">IF(OR(D201="",E201=""),"",ROUND(MOD(E201-D201,1)*24-N(F201)/60,2))</f>
        <v/>
      </c>
      <c r="H201" s="27"/>
      <c r="I201" s="7"/>
      <c r="J201" s="12" t="n">
        <f aca="false">IF(G201="",0,IF(H201="Job",G201,0))</f>
        <v>0</v>
      </c>
      <c r="K201" s="12" t="n">
        <f aca="false">IF(G201="",0,IF(H201="Non-job",G201,0))</f>
        <v>0</v>
      </c>
      <c r="L201" s="13" t="n">
        <f aca="false">IF(G201="",0,G201*IFERROR(VLOOKUP(B201,$Q$5:$S$24,3,FALSE()),0))</f>
        <v>0</v>
      </c>
      <c r="M201" s="13" t="n">
        <f aca="false">IF(H201="Job",L201,0)</f>
        <v>0</v>
      </c>
      <c r="N201" s="14" t="str">
        <f aca="false">IF(AND(B201="",G201=""),"",IF(B201="","Name missing",IF(COUNTIF($Q$5:$Q$24,B201)=0,"Name not on the crew list",IF(G201="","Start or finish missing",IF(H201="","Choose Job or Non-job",IF(AND(H201="Job",C201=""),"Job no. missing",IF(AND(H201="Job",COUNTIF('Sample by job'!$A$5:$A$24,C201)=0),"Job no. not on the job list",IF(I201="","Approver missing",""))))))))</f>
        <v/>
      </c>
      <c r="O201" s="7"/>
    </row>
    <row r="202" customFormat="false" ht="15" hidden="false" customHeight="false" outlineLevel="0" collapsed="false">
      <c r="A202" s="9"/>
      <c r="B202" s="27"/>
      <c r="C202" s="7"/>
      <c r="D202" s="10"/>
      <c r="E202" s="10"/>
      <c r="F202" s="7"/>
      <c r="G202" s="11" t="str">
        <f aca="false">IF(OR(D202="",E202=""),"",ROUND(MOD(E202-D202,1)*24-N(F202)/60,2))</f>
        <v/>
      </c>
      <c r="H202" s="27"/>
      <c r="I202" s="7"/>
      <c r="J202" s="12" t="n">
        <f aca="false">IF(G202="",0,IF(H202="Job",G202,0))</f>
        <v>0</v>
      </c>
      <c r="K202" s="12" t="n">
        <f aca="false">IF(G202="",0,IF(H202="Non-job",G202,0))</f>
        <v>0</v>
      </c>
      <c r="L202" s="13" t="n">
        <f aca="false">IF(G202="",0,G202*IFERROR(VLOOKUP(B202,$Q$5:$S$24,3,FALSE()),0))</f>
        <v>0</v>
      </c>
      <c r="M202" s="13" t="n">
        <f aca="false">IF(H202="Job",L202,0)</f>
        <v>0</v>
      </c>
      <c r="N202" s="14" t="str">
        <f aca="false">IF(AND(B202="",G202=""),"",IF(B202="","Name missing",IF(COUNTIF($Q$5:$Q$24,B202)=0,"Name not on the crew list",IF(G202="","Start or finish missing",IF(H202="","Choose Job or Non-job",IF(AND(H202="Job",C202=""),"Job no. missing",IF(AND(H202="Job",COUNTIF('Sample by job'!$A$5:$A$24,C202)=0),"Job no. not on the job list",IF(I202="","Approver missing",""))))))))</f>
        <v/>
      </c>
      <c r="O202" s="7"/>
    </row>
    <row r="203" customFormat="false" ht="15" hidden="false" customHeight="false" outlineLevel="0" collapsed="false">
      <c r="A203" s="9"/>
      <c r="B203" s="27"/>
      <c r="C203" s="7"/>
      <c r="D203" s="10"/>
      <c r="E203" s="10"/>
      <c r="F203" s="7"/>
      <c r="G203" s="11" t="str">
        <f aca="false">IF(OR(D203="",E203=""),"",ROUND(MOD(E203-D203,1)*24-N(F203)/60,2))</f>
        <v/>
      </c>
      <c r="H203" s="27"/>
      <c r="I203" s="7"/>
      <c r="J203" s="12" t="n">
        <f aca="false">IF(G203="",0,IF(H203="Job",G203,0))</f>
        <v>0</v>
      </c>
      <c r="K203" s="12" t="n">
        <f aca="false">IF(G203="",0,IF(H203="Non-job",G203,0))</f>
        <v>0</v>
      </c>
      <c r="L203" s="13" t="n">
        <f aca="false">IF(G203="",0,G203*IFERROR(VLOOKUP(B203,$Q$5:$S$24,3,FALSE()),0))</f>
        <v>0</v>
      </c>
      <c r="M203" s="13" t="n">
        <f aca="false">IF(H203="Job",L203,0)</f>
        <v>0</v>
      </c>
      <c r="N203" s="14" t="str">
        <f aca="false">IF(AND(B203="",G203=""),"",IF(B203="","Name missing",IF(COUNTIF($Q$5:$Q$24,B203)=0,"Name not on the crew list",IF(G203="","Start or finish missing",IF(H203="","Choose Job or Non-job",IF(AND(H203="Job",C203=""),"Job no. missing",IF(AND(H203="Job",COUNTIF('Sample by job'!$A$5:$A$24,C203)=0),"Job no. not on the job list",IF(I203="","Approver missing",""))))))))</f>
        <v/>
      </c>
      <c r="O203" s="7"/>
    </row>
    <row r="204" customFormat="false" ht="15" hidden="false" customHeight="false" outlineLevel="0" collapsed="false">
      <c r="A204" s="9"/>
      <c r="B204" s="27"/>
      <c r="C204" s="7"/>
      <c r="D204" s="10"/>
      <c r="E204" s="10"/>
      <c r="F204" s="7"/>
      <c r="G204" s="11" t="str">
        <f aca="false">IF(OR(D204="",E204=""),"",ROUND(MOD(E204-D204,1)*24-N(F204)/60,2))</f>
        <v/>
      </c>
      <c r="H204" s="27"/>
      <c r="I204" s="7"/>
      <c r="J204" s="12" t="n">
        <f aca="false">IF(G204="",0,IF(H204="Job",G204,0))</f>
        <v>0</v>
      </c>
      <c r="K204" s="12" t="n">
        <f aca="false">IF(G204="",0,IF(H204="Non-job",G204,0))</f>
        <v>0</v>
      </c>
      <c r="L204" s="13" t="n">
        <f aca="false">IF(G204="",0,G204*IFERROR(VLOOKUP(B204,$Q$5:$S$24,3,FALSE()),0))</f>
        <v>0</v>
      </c>
      <c r="M204" s="13" t="n">
        <f aca="false">IF(H204="Job",L204,0)</f>
        <v>0</v>
      </c>
      <c r="N204" s="14" t="str">
        <f aca="false">IF(AND(B204="",G204=""),"",IF(B204="","Name missing",IF(COUNTIF($Q$5:$Q$24,B204)=0,"Name not on the crew list",IF(G204="","Start or finish missing",IF(H204="","Choose Job or Non-job",IF(AND(H204="Job",C204=""),"Job no. missing",IF(AND(H204="Job",COUNTIF('Sample by job'!$A$5:$A$24,C204)=0),"Job no. not on the job list",IF(I204="","Approver missing",""))))))))</f>
        <v/>
      </c>
      <c r="O204" s="7"/>
    </row>
  </sheetData>
  <mergeCells count="1">
    <mergeCell ref="A2:O2"/>
  </mergeCells>
  <conditionalFormatting sqref="N5:N204">
    <cfRule type="expression" priority="2" aboveAverage="0" equalAverage="0" bottom="0" percent="0" rank="0" text="" dxfId="0">
      <formula>LEN($N5)&gt;0</formula>
    </cfRule>
  </conditionalFormatting>
  <dataValidations count="2">
    <dataValidation allowBlank="true" errorStyle="stop" operator="between" showDropDown="false" showErrorMessage="false" showInputMessage="false" sqref="B5:B204" type="list">
      <formula1>$Q$5:$Q$24</formula1>
      <formula2>0</formula2>
    </dataValidation>
    <dataValidation allowBlank="true" errorStyle="stop" operator="between" showDropDown="false" showErrorMessage="false" showInputMessage="false" sqref="H5:H204" type="list">
      <formula1>"Job,Non-job"</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000"/>
    <pageSetUpPr fitToPage="true"/>
  </sheetPr>
  <dimension ref="A1:I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2" min="2" style="0" width="12"/>
    <col collapsed="false" customWidth="true" hidden="false" outlineLevel="0" max="3" min="3" style="0" width="11"/>
    <col collapsed="false" customWidth="true" hidden="false" outlineLevel="0" max="4" min="4" style="0" width="13"/>
    <col collapsed="false" customWidth="true" hidden="false" outlineLevel="0" max="5" min="5" style="0" width="15"/>
    <col collapsed="false" customWidth="true" hidden="false" outlineLevel="0" max="6" min="6" style="0" width="12"/>
    <col collapsed="false" customWidth="true" hidden="false" outlineLevel="0" max="7" min="7" style="0" width="14"/>
    <col collapsed="false" customWidth="true" hidden="false" outlineLevel="0" max="8" min="8" style="0" width="13"/>
    <col collapsed="false" customWidth="true" hidden="false" outlineLevel="0" max="9" min="9" style="0" width="10"/>
  </cols>
  <sheetData>
    <row r="1" customFormat="false" ht="18.55" hidden="false" customHeight="false" outlineLevel="0" collapsed="false">
      <c r="A1" s="25" t="s">
        <v>99</v>
      </c>
    </row>
    <row r="2" customFormat="false" ht="48" hidden="false" customHeight="true" outlineLevel="0" collapsed="false">
      <c r="A2" s="26" t="s">
        <v>100</v>
      </c>
      <c r="B2" s="26"/>
      <c r="C2" s="26"/>
      <c r="D2" s="26"/>
      <c r="E2" s="26"/>
      <c r="F2" s="26"/>
      <c r="G2" s="26"/>
      <c r="H2" s="26"/>
      <c r="I2" s="26"/>
    </row>
    <row r="4" customFormat="false" ht="33.75" hidden="false" customHeight="true" outlineLevel="0" collapsed="false">
      <c r="A4" s="6" t="s">
        <v>31</v>
      </c>
      <c r="B4" s="6" t="s">
        <v>46</v>
      </c>
      <c r="C4" s="6" t="s">
        <v>39</v>
      </c>
      <c r="D4" s="6" t="s">
        <v>47</v>
      </c>
      <c r="E4" s="6" t="s">
        <v>48</v>
      </c>
      <c r="F4" s="6" t="s">
        <v>40</v>
      </c>
      <c r="G4" s="6" t="s">
        <v>41</v>
      </c>
      <c r="H4" s="6" t="s">
        <v>42</v>
      </c>
      <c r="I4" s="6" t="s">
        <v>49</v>
      </c>
    </row>
    <row r="5" customFormat="false" ht="15" hidden="false" customHeight="false" outlineLevel="0" collapsed="false">
      <c r="A5" s="14" t="str">
        <f aca="false">IF('Sample week'!Q5="","",'Sample week'!Q5)</f>
        <v>Sample Tom</v>
      </c>
      <c r="B5" s="15" t="n">
        <f aca="false">IF($A5="","",SUMIFS('Sample week'!$G$5:$G$204,'Sample week'!$B$5:$B$204,$A5))</f>
        <v>35</v>
      </c>
      <c r="C5" s="15" t="n">
        <f aca="false">IF($A5="","",SUMIFS('Sample week'!$J$5:$J$204,'Sample week'!$B$5:$B$204,$A5))</f>
        <v>35</v>
      </c>
      <c r="D5" s="15" t="n">
        <f aca="false">IF($A5="","",SUMIFS('Sample week'!$J$5:$J$204,'Sample week'!$B$5:$B$204,$A5,'Sample week'!$C$5:$C$204,"&lt;&gt;"))</f>
        <v>32</v>
      </c>
      <c r="E5" s="15" t="n">
        <f aca="false">IF($A5="","",C5-D5)</f>
        <v>3</v>
      </c>
      <c r="F5" s="15" t="n">
        <f aca="false">IF($A5="","",SUMIFS('Sample week'!$K$5:$K$204,'Sample week'!$B$5:$B$204,$A5))</f>
        <v>0</v>
      </c>
      <c r="G5" s="16" t="n">
        <f aca="false">IF($A5="","",SUMIFS('Sample week'!$L$5:$L$204,'Sample week'!$B$5:$B$204,$A5))</f>
        <v>2170</v>
      </c>
      <c r="H5" s="16" t="n">
        <f aca="false">IF($A5="","",SUMIFS('Sample week'!$M$5:$M$204,'Sample week'!$B$5:$B$204,$A5))</f>
        <v>2170</v>
      </c>
      <c r="I5" s="14" t="n">
        <f aca="false">IF($A5="","",COUNTIFS('Sample week'!$B$5:$B$204,$A5,'Sample week'!$N$5:$N$204,"?*"))</f>
        <v>1</v>
      </c>
    </row>
    <row r="6" customFormat="false" ht="15" hidden="false" customHeight="false" outlineLevel="0" collapsed="false">
      <c r="A6" s="14" t="str">
        <f aca="false">IF('Sample week'!Q6="","",'Sample week'!Q6)</f>
        <v>Sample Ana</v>
      </c>
      <c r="B6" s="15" t="n">
        <f aca="false">IF($A6="","",SUMIFS('Sample week'!$G$5:$G$204,'Sample week'!$B$5:$B$204,$A6))</f>
        <v>39.5</v>
      </c>
      <c r="C6" s="15" t="n">
        <f aca="false">IF($A6="","",SUMIFS('Sample week'!$J$5:$J$204,'Sample week'!$B$5:$B$204,$A6))</f>
        <v>39.5</v>
      </c>
      <c r="D6" s="15" t="n">
        <f aca="false">IF($A6="","",SUMIFS('Sample week'!$J$5:$J$204,'Sample week'!$B$5:$B$204,$A6,'Sample week'!$C$5:$C$204,"&lt;&gt;"))</f>
        <v>39.5</v>
      </c>
      <c r="E6" s="15" t="n">
        <f aca="false">IF($A6="","",C6-D6)</f>
        <v>0</v>
      </c>
      <c r="F6" s="15" t="n">
        <f aca="false">IF($A6="","",SUMIFS('Sample week'!$K$5:$K$204,'Sample week'!$B$5:$B$204,$A6))</f>
        <v>0</v>
      </c>
      <c r="G6" s="16" t="n">
        <f aca="false">IF($A6="","",SUMIFS('Sample week'!$L$5:$L$204,'Sample week'!$B$5:$B$204,$A6))</f>
        <v>2291</v>
      </c>
      <c r="H6" s="16" t="n">
        <f aca="false">IF($A6="","",SUMIFS('Sample week'!$M$5:$M$204,'Sample week'!$B$5:$B$204,$A6))</f>
        <v>2291</v>
      </c>
      <c r="I6" s="14" t="n">
        <f aca="false">IF($A6="","",COUNTIFS('Sample week'!$B$5:$B$204,$A6,'Sample week'!$N$5:$N$204,"?*"))</f>
        <v>0</v>
      </c>
    </row>
    <row r="7" customFormat="false" ht="15" hidden="false" customHeight="false" outlineLevel="0" collapsed="false">
      <c r="A7" s="14" t="str">
        <f aca="false">IF('Sample week'!Q7="","",'Sample week'!Q7)</f>
        <v>Sample Ravi</v>
      </c>
      <c r="B7" s="15" t="n">
        <f aca="false">IF($A7="","",SUMIFS('Sample week'!$G$5:$G$204,'Sample week'!$B$5:$B$204,$A7))</f>
        <v>36</v>
      </c>
      <c r="C7" s="15" t="n">
        <f aca="false">IF($A7="","",SUMIFS('Sample week'!$J$5:$J$204,'Sample week'!$B$5:$B$204,$A7))</f>
        <v>32</v>
      </c>
      <c r="D7" s="15" t="n">
        <f aca="false">IF($A7="","",SUMIFS('Sample week'!$J$5:$J$204,'Sample week'!$B$5:$B$204,$A7,'Sample week'!$C$5:$C$204,"&lt;&gt;"))</f>
        <v>32</v>
      </c>
      <c r="E7" s="15" t="n">
        <f aca="false">IF($A7="","",C7-D7)</f>
        <v>0</v>
      </c>
      <c r="F7" s="15" t="n">
        <f aca="false">IF($A7="","",SUMIFS('Sample week'!$K$5:$K$204,'Sample week'!$B$5:$B$204,$A7))</f>
        <v>4</v>
      </c>
      <c r="G7" s="16" t="n">
        <f aca="false">IF($A7="","",SUMIFS('Sample week'!$L$5:$L$204,'Sample week'!$B$5:$B$204,$A7))</f>
        <v>1584</v>
      </c>
      <c r="H7" s="16" t="n">
        <f aca="false">IF($A7="","",SUMIFS('Sample week'!$M$5:$M$204,'Sample week'!$B$5:$B$204,$A7))</f>
        <v>1408</v>
      </c>
      <c r="I7" s="14" t="n">
        <f aca="false">IF($A7="","",COUNTIFS('Sample week'!$B$5:$B$204,$A7,'Sample week'!$N$5:$N$204,"?*"))</f>
        <v>0</v>
      </c>
    </row>
    <row r="8" customFormat="false" ht="15" hidden="false" customHeight="false" outlineLevel="0" collapsed="false">
      <c r="A8" s="14" t="str">
        <f aca="false">IF('Sample week'!Q8="","",'Sample week'!Q8)</f>
        <v>Sample Lee</v>
      </c>
      <c r="B8" s="15" t="n">
        <f aca="false">IF($A8="","",SUMIFS('Sample week'!$G$5:$G$204,'Sample week'!$B$5:$B$204,$A8))</f>
        <v>40</v>
      </c>
      <c r="C8" s="15" t="n">
        <f aca="false">IF($A8="","",SUMIFS('Sample week'!$J$5:$J$204,'Sample week'!$B$5:$B$204,$A8))</f>
        <v>40</v>
      </c>
      <c r="D8" s="15" t="n">
        <f aca="false">IF($A8="","",SUMIFS('Sample week'!$J$5:$J$204,'Sample week'!$B$5:$B$204,$A8,'Sample week'!$C$5:$C$204,"&lt;&gt;"))</f>
        <v>40</v>
      </c>
      <c r="E8" s="15" t="n">
        <f aca="false">IF($A8="","",C8-D8)</f>
        <v>0</v>
      </c>
      <c r="F8" s="15" t="n">
        <f aca="false">IF($A8="","",SUMIFS('Sample week'!$K$5:$K$204,'Sample week'!$B$5:$B$204,$A8))</f>
        <v>0</v>
      </c>
      <c r="G8" s="16" t="n">
        <f aca="false">IF($A8="","",SUMIFS('Sample week'!$L$5:$L$204,'Sample week'!$B$5:$B$204,$A8))</f>
        <v>1280</v>
      </c>
      <c r="H8" s="16" t="n">
        <f aca="false">IF($A8="","",SUMIFS('Sample week'!$M$5:$M$204,'Sample week'!$B$5:$B$204,$A8))</f>
        <v>1280</v>
      </c>
      <c r="I8" s="14" t="n">
        <f aca="false">IF($A8="","",COUNTIFS('Sample week'!$B$5:$B$204,$A8,'Sample week'!$N$5:$N$204,"?*"))</f>
        <v>0</v>
      </c>
    </row>
    <row r="9" customFormat="false" ht="15" hidden="false" customHeight="false" outlineLevel="0" collapsed="false">
      <c r="A9" s="14" t="str">
        <f aca="false">IF('Sample week'!Q9="","",'Sample week'!Q9)</f>
        <v/>
      </c>
      <c r="B9" s="15" t="str">
        <f aca="false">IF($A9="","",SUMIFS('Sample week'!$G$5:$G$204,'Sample week'!$B$5:$B$204,$A9))</f>
        <v/>
      </c>
      <c r="C9" s="15" t="str">
        <f aca="false">IF($A9="","",SUMIFS('Sample week'!$J$5:$J$204,'Sample week'!$B$5:$B$204,$A9))</f>
        <v/>
      </c>
      <c r="D9" s="15" t="str">
        <f aca="false">IF($A9="","",SUMIFS('Sample week'!$J$5:$J$204,'Sample week'!$B$5:$B$204,$A9,'Sample week'!$C$5:$C$204,"&lt;&gt;"))</f>
        <v/>
      </c>
      <c r="E9" s="15" t="str">
        <f aca="false">IF($A9="","",C9-D9)</f>
        <v/>
      </c>
      <c r="F9" s="15" t="str">
        <f aca="false">IF($A9="","",SUMIFS('Sample week'!$K$5:$K$204,'Sample week'!$B$5:$B$204,$A9))</f>
        <v/>
      </c>
      <c r="G9" s="16" t="str">
        <f aca="false">IF($A9="","",SUMIFS('Sample week'!$L$5:$L$204,'Sample week'!$B$5:$B$204,$A9))</f>
        <v/>
      </c>
      <c r="H9" s="16" t="str">
        <f aca="false">IF($A9="","",SUMIFS('Sample week'!$M$5:$M$204,'Sample week'!$B$5:$B$204,$A9))</f>
        <v/>
      </c>
      <c r="I9" s="14" t="str">
        <f aca="false">IF($A9="","",COUNTIFS('Sample week'!$B$5:$B$204,$A9,'Sample week'!$N$5:$N$204,"?*"))</f>
        <v/>
      </c>
    </row>
    <row r="10" customFormat="false" ht="15" hidden="false" customHeight="false" outlineLevel="0" collapsed="false">
      <c r="A10" s="14" t="str">
        <f aca="false">IF('Sample week'!Q10="","",'Sample week'!Q10)</f>
        <v/>
      </c>
      <c r="B10" s="15" t="str">
        <f aca="false">IF($A10="","",SUMIFS('Sample week'!$G$5:$G$204,'Sample week'!$B$5:$B$204,$A10))</f>
        <v/>
      </c>
      <c r="C10" s="15" t="str">
        <f aca="false">IF($A10="","",SUMIFS('Sample week'!$J$5:$J$204,'Sample week'!$B$5:$B$204,$A10))</f>
        <v/>
      </c>
      <c r="D10" s="15" t="str">
        <f aca="false">IF($A10="","",SUMIFS('Sample week'!$J$5:$J$204,'Sample week'!$B$5:$B$204,$A10,'Sample week'!$C$5:$C$204,"&lt;&gt;"))</f>
        <v/>
      </c>
      <c r="E10" s="15" t="str">
        <f aca="false">IF($A10="","",C10-D10)</f>
        <v/>
      </c>
      <c r="F10" s="15" t="str">
        <f aca="false">IF($A10="","",SUMIFS('Sample week'!$K$5:$K$204,'Sample week'!$B$5:$B$204,$A10))</f>
        <v/>
      </c>
      <c r="G10" s="16" t="str">
        <f aca="false">IF($A10="","",SUMIFS('Sample week'!$L$5:$L$204,'Sample week'!$B$5:$B$204,$A10))</f>
        <v/>
      </c>
      <c r="H10" s="16" t="str">
        <f aca="false">IF($A10="","",SUMIFS('Sample week'!$M$5:$M$204,'Sample week'!$B$5:$B$204,$A10))</f>
        <v/>
      </c>
      <c r="I10" s="14" t="str">
        <f aca="false">IF($A10="","",COUNTIFS('Sample week'!$B$5:$B$204,$A10,'Sample week'!$N$5:$N$204,"?*"))</f>
        <v/>
      </c>
    </row>
    <row r="11" customFormat="false" ht="15" hidden="false" customHeight="false" outlineLevel="0" collapsed="false">
      <c r="A11" s="14" t="str">
        <f aca="false">IF('Sample week'!Q11="","",'Sample week'!Q11)</f>
        <v/>
      </c>
      <c r="B11" s="15" t="str">
        <f aca="false">IF($A11="","",SUMIFS('Sample week'!$G$5:$G$204,'Sample week'!$B$5:$B$204,$A11))</f>
        <v/>
      </c>
      <c r="C11" s="15" t="str">
        <f aca="false">IF($A11="","",SUMIFS('Sample week'!$J$5:$J$204,'Sample week'!$B$5:$B$204,$A11))</f>
        <v/>
      </c>
      <c r="D11" s="15" t="str">
        <f aca="false">IF($A11="","",SUMIFS('Sample week'!$J$5:$J$204,'Sample week'!$B$5:$B$204,$A11,'Sample week'!$C$5:$C$204,"&lt;&gt;"))</f>
        <v/>
      </c>
      <c r="E11" s="15" t="str">
        <f aca="false">IF($A11="","",C11-D11)</f>
        <v/>
      </c>
      <c r="F11" s="15" t="str">
        <f aca="false">IF($A11="","",SUMIFS('Sample week'!$K$5:$K$204,'Sample week'!$B$5:$B$204,$A11))</f>
        <v/>
      </c>
      <c r="G11" s="16" t="str">
        <f aca="false">IF($A11="","",SUMIFS('Sample week'!$L$5:$L$204,'Sample week'!$B$5:$B$204,$A11))</f>
        <v/>
      </c>
      <c r="H11" s="16" t="str">
        <f aca="false">IF($A11="","",SUMIFS('Sample week'!$M$5:$M$204,'Sample week'!$B$5:$B$204,$A11))</f>
        <v/>
      </c>
      <c r="I11" s="14" t="str">
        <f aca="false">IF($A11="","",COUNTIFS('Sample week'!$B$5:$B$204,$A11,'Sample week'!$N$5:$N$204,"?*"))</f>
        <v/>
      </c>
    </row>
    <row r="12" customFormat="false" ht="15" hidden="false" customHeight="false" outlineLevel="0" collapsed="false">
      <c r="A12" s="14" t="str">
        <f aca="false">IF('Sample week'!Q12="","",'Sample week'!Q12)</f>
        <v/>
      </c>
      <c r="B12" s="15" t="str">
        <f aca="false">IF($A12="","",SUMIFS('Sample week'!$G$5:$G$204,'Sample week'!$B$5:$B$204,$A12))</f>
        <v/>
      </c>
      <c r="C12" s="15" t="str">
        <f aca="false">IF($A12="","",SUMIFS('Sample week'!$J$5:$J$204,'Sample week'!$B$5:$B$204,$A12))</f>
        <v/>
      </c>
      <c r="D12" s="15" t="str">
        <f aca="false">IF($A12="","",SUMIFS('Sample week'!$J$5:$J$204,'Sample week'!$B$5:$B$204,$A12,'Sample week'!$C$5:$C$204,"&lt;&gt;"))</f>
        <v/>
      </c>
      <c r="E12" s="15" t="str">
        <f aca="false">IF($A12="","",C12-D12)</f>
        <v/>
      </c>
      <c r="F12" s="15" t="str">
        <f aca="false">IF($A12="","",SUMIFS('Sample week'!$K$5:$K$204,'Sample week'!$B$5:$B$204,$A12))</f>
        <v/>
      </c>
      <c r="G12" s="16" t="str">
        <f aca="false">IF($A12="","",SUMIFS('Sample week'!$L$5:$L$204,'Sample week'!$B$5:$B$204,$A12))</f>
        <v/>
      </c>
      <c r="H12" s="16" t="str">
        <f aca="false">IF($A12="","",SUMIFS('Sample week'!$M$5:$M$204,'Sample week'!$B$5:$B$204,$A12))</f>
        <v/>
      </c>
      <c r="I12" s="14" t="str">
        <f aca="false">IF($A12="","",COUNTIFS('Sample week'!$B$5:$B$204,$A12,'Sample week'!$N$5:$N$204,"?*"))</f>
        <v/>
      </c>
    </row>
    <row r="13" customFormat="false" ht="15" hidden="false" customHeight="false" outlineLevel="0" collapsed="false">
      <c r="A13" s="14" t="str">
        <f aca="false">IF('Sample week'!Q13="","",'Sample week'!Q13)</f>
        <v/>
      </c>
      <c r="B13" s="15" t="str">
        <f aca="false">IF($A13="","",SUMIFS('Sample week'!$G$5:$G$204,'Sample week'!$B$5:$B$204,$A13))</f>
        <v/>
      </c>
      <c r="C13" s="15" t="str">
        <f aca="false">IF($A13="","",SUMIFS('Sample week'!$J$5:$J$204,'Sample week'!$B$5:$B$204,$A13))</f>
        <v/>
      </c>
      <c r="D13" s="15" t="str">
        <f aca="false">IF($A13="","",SUMIFS('Sample week'!$J$5:$J$204,'Sample week'!$B$5:$B$204,$A13,'Sample week'!$C$5:$C$204,"&lt;&gt;"))</f>
        <v/>
      </c>
      <c r="E13" s="15" t="str">
        <f aca="false">IF($A13="","",C13-D13)</f>
        <v/>
      </c>
      <c r="F13" s="15" t="str">
        <f aca="false">IF($A13="","",SUMIFS('Sample week'!$K$5:$K$204,'Sample week'!$B$5:$B$204,$A13))</f>
        <v/>
      </c>
      <c r="G13" s="16" t="str">
        <f aca="false">IF($A13="","",SUMIFS('Sample week'!$L$5:$L$204,'Sample week'!$B$5:$B$204,$A13))</f>
        <v/>
      </c>
      <c r="H13" s="16" t="str">
        <f aca="false">IF($A13="","",SUMIFS('Sample week'!$M$5:$M$204,'Sample week'!$B$5:$B$204,$A13))</f>
        <v/>
      </c>
      <c r="I13" s="14" t="str">
        <f aca="false">IF($A13="","",COUNTIFS('Sample week'!$B$5:$B$204,$A13,'Sample week'!$N$5:$N$204,"?*"))</f>
        <v/>
      </c>
    </row>
    <row r="14" customFormat="false" ht="15" hidden="false" customHeight="false" outlineLevel="0" collapsed="false">
      <c r="A14" s="14" t="str">
        <f aca="false">IF('Sample week'!Q14="","",'Sample week'!Q14)</f>
        <v/>
      </c>
      <c r="B14" s="15" t="str">
        <f aca="false">IF($A14="","",SUMIFS('Sample week'!$G$5:$G$204,'Sample week'!$B$5:$B$204,$A14))</f>
        <v/>
      </c>
      <c r="C14" s="15" t="str">
        <f aca="false">IF($A14="","",SUMIFS('Sample week'!$J$5:$J$204,'Sample week'!$B$5:$B$204,$A14))</f>
        <v/>
      </c>
      <c r="D14" s="15" t="str">
        <f aca="false">IF($A14="","",SUMIFS('Sample week'!$J$5:$J$204,'Sample week'!$B$5:$B$204,$A14,'Sample week'!$C$5:$C$204,"&lt;&gt;"))</f>
        <v/>
      </c>
      <c r="E14" s="15" t="str">
        <f aca="false">IF($A14="","",C14-D14)</f>
        <v/>
      </c>
      <c r="F14" s="15" t="str">
        <f aca="false">IF($A14="","",SUMIFS('Sample week'!$K$5:$K$204,'Sample week'!$B$5:$B$204,$A14))</f>
        <v/>
      </c>
      <c r="G14" s="16" t="str">
        <f aca="false">IF($A14="","",SUMIFS('Sample week'!$L$5:$L$204,'Sample week'!$B$5:$B$204,$A14))</f>
        <v/>
      </c>
      <c r="H14" s="16" t="str">
        <f aca="false">IF($A14="","",SUMIFS('Sample week'!$M$5:$M$204,'Sample week'!$B$5:$B$204,$A14))</f>
        <v/>
      </c>
      <c r="I14" s="14" t="str">
        <f aca="false">IF($A14="","",COUNTIFS('Sample week'!$B$5:$B$204,$A14,'Sample week'!$N$5:$N$204,"?*"))</f>
        <v/>
      </c>
    </row>
    <row r="15" customFormat="false" ht="15" hidden="false" customHeight="false" outlineLevel="0" collapsed="false">
      <c r="A15" s="14" t="str">
        <f aca="false">IF('Sample week'!Q15="","",'Sample week'!Q15)</f>
        <v/>
      </c>
      <c r="B15" s="15" t="str">
        <f aca="false">IF($A15="","",SUMIFS('Sample week'!$G$5:$G$204,'Sample week'!$B$5:$B$204,$A15))</f>
        <v/>
      </c>
      <c r="C15" s="15" t="str">
        <f aca="false">IF($A15="","",SUMIFS('Sample week'!$J$5:$J$204,'Sample week'!$B$5:$B$204,$A15))</f>
        <v/>
      </c>
      <c r="D15" s="15" t="str">
        <f aca="false">IF($A15="","",SUMIFS('Sample week'!$J$5:$J$204,'Sample week'!$B$5:$B$204,$A15,'Sample week'!$C$5:$C$204,"&lt;&gt;"))</f>
        <v/>
      </c>
      <c r="E15" s="15" t="str">
        <f aca="false">IF($A15="","",C15-D15)</f>
        <v/>
      </c>
      <c r="F15" s="15" t="str">
        <f aca="false">IF($A15="","",SUMIFS('Sample week'!$K$5:$K$204,'Sample week'!$B$5:$B$204,$A15))</f>
        <v/>
      </c>
      <c r="G15" s="16" t="str">
        <f aca="false">IF($A15="","",SUMIFS('Sample week'!$L$5:$L$204,'Sample week'!$B$5:$B$204,$A15))</f>
        <v/>
      </c>
      <c r="H15" s="16" t="str">
        <f aca="false">IF($A15="","",SUMIFS('Sample week'!$M$5:$M$204,'Sample week'!$B$5:$B$204,$A15))</f>
        <v/>
      </c>
      <c r="I15" s="14" t="str">
        <f aca="false">IF($A15="","",COUNTIFS('Sample week'!$B$5:$B$204,$A15,'Sample week'!$N$5:$N$204,"?*"))</f>
        <v/>
      </c>
    </row>
    <row r="16" customFormat="false" ht="15" hidden="false" customHeight="false" outlineLevel="0" collapsed="false">
      <c r="A16" s="14" t="str">
        <f aca="false">IF('Sample week'!Q16="","",'Sample week'!Q16)</f>
        <v/>
      </c>
      <c r="B16" s="15" t="str">
        <f aca="false">IF($A16="","",SUMIFS('Sample week'!$G$5:$G$204,'Sample week'!$B$5:$B$204,$A16))</f>
        <v/>
      </c>
      <c r="C16" s="15" t="str">
        <f aca="false">IF($A16="","",SUMIFS('Sample week'!$J$5:$J$204,'Sample week'!$B$5:$B$204,$A16))</f>
        <v/>
      </c>
      <c r="D16" s="15" t="str">
        <f aca="false">IF($A16="","",SUMIFS('Sample week'!$J$5:$J$204,'Sample week'!$B$5:$B$204,$A16,'Sample week'!$C$5:$C$204,"&lt;&gt;"))</f>
        <v/>
      </c>
      <c r="E16" s="15" t="str">
        <f aca="false">IF($A16="","",C16-D16)</f>
        <v/>
      </c>
      <c r="F16" s="15" t="str">
        <f aca="false">IF($A16="","",SUMIFS('Sample week'!$K$5:$K$204,'Sample week'!$B$5:$B$204,$A16))</f>
        <v/>
      </c>
      <c r="G16" s="16" t="str">
        <f aca="false">IF($A16="","",SUMIFS('Sample week'!$L$5:$L$204,'Sample week'!$B$5:$B$204,$A16))</f>
        <v/>
      </c>
      <c r="H16" s="16" t="str">
        <f aca="false">IF($A16="","",SUMIFS('Sample week'!$M$5:$M$204,'Sample week'!$B$5:$B$204,$A16))</f>
        <v/>
      </c>
      <c r="I16" s="14" t="str">
        <f aca="false">IF($A16="","",COUNTIFS('Sample week'!$B$5:$B$204,$A16,'Sample week'!$N$5:$N$204,"?*"))</f>
        <v/>
      </c>
    </row>
    <row r="17" customFormat="false" ht="15" hidden="false" customHeight="false" outlineLevel="0" collapsed="false">
      <c r="A17" s="14" t="str">
        <f aca="false">IF('Sample week'!Q17="","",'Sample week'!Q17)</f>
        <v/>
      </c>
      <c r="B17" s="15" t="str">
        <f aca="false">IF($A17="","",SUMIFS('Sample week'!$G$5:$G$204,'Sample week'!$B$5:$B$204,$A17))</f>
        <v/>
      </c>
      <c r="C17" s="15" t="str">
        <f aca="false">IF($A17="","",SUMIFS('Sample week'!$J$5:$J$204,'Sample week'!$B$5:$B$204,$A17))</f>
        <v/>
      </c>
      <c r="D17" s="15" t="str">
        <f aca="false">IF($A17="","",SUMIFS('Sample week'!$J$5:$J$204,'Sample week'!$B$5:$B$204,$A17,'Sample week'!$C$5:$C$204,"&lt;&gt;"))</f>
        <v/>
      </c>
      <c r="E17" s="15" t="str">
        <f aca="false">IF($A17="","",C17-D17)</f>
        <v/>
      </c>
      <c r="F17" s="15" t="str">
        <f aca="false">IF($A17="","",SUMIFS('Sample week'!$K$5:$K$204,'Sample week'!$B$5:$B$204,$A17))</f>
        <v/>
      </c>
      <c r="G17" s="16" t="str">
        <f aca="false">IF($A17="","",SUMIFS('Sample week'!$L$5:$L$204,'Sample week'!$B$5:$B$204,$A17))</f>
        <v/>
      </c>
      <c r="H17" s="16" t="str">
        <f aca="false">IF($A17="","",SUMIFS('Sample week'!$M$5:$M$204,'Sample week'!$B$5:$B$204,$A17))</f>
        <v/>
      </c>
      <c r="I17" s="14" t="str">
        <f aca="false">IF($A17="","",COUNTIFS('Sample week'!$B$5:$B$204,$A17,'Sample week'!$N$5:$N$204,"?*"))</f>
        <v/>
      </c>
    </row>
    <row r="18" customFormat="false" ht="15" hidden="false" customHeight="false" outlineLevel="0" collapsed="false">
      <c r="A18" s="14" t="str">
        <f aca="false">IF('Sample week'!Q18="","",'Sample week'!Q18)</f>
        <v/>
      </c>
      <c r="B18" s="15" t="str">
        <f aca="false">IF($A18="","",SUMIFS('Sample week'!$G$5:$G$204,'Sample week'!$B$5:$B$204,$A18))</f>
        <v/>
      </c>
      <c r="C18" s="15" t="str">
        <f aca="false">IF($A18="","",SUMIFS('Sample week'!$J$5:$J$204,'Sample week'!$B$5:$B$204,$A18))</f>
        <v/>
      </c>
      <c r="D18" s="15" t="str">
        <f aca="false">IF($A18="","",SUMIFS('Sample week'!$J$5:$J$204,'Sample week'!$B$5:$B$204,$A18,'Sample week'!$C$5:$C$204,"&lt;&gt;"))</f>
        <v/>
      </c>
      <c r="E18" s="15" t="str">
        <f aca="false">IF($A18="","",C18-D18)</f>
        <v/>
      </c>
      <c r="F18" s="15" t="str">
        <f aca="false">IF($A18="","",SUMIFS('Sample week'!$K$5:$K$204,'Sample week'!$B$5:$B$204,$A18))</f>
        <v/>
      </c>
      <c r="G18" s="16" t="str">
        <f aca="false">IF($A18="","",SUMIFS('Sample week'!$L$5:$L$204,'Sample week'!$B$5:$B$204,$A18))</f>
        <v/>
      </c>
      <c r="H18" s="16" t="str">
        <f aca="false">IF($A18="","",SUMIFS('Sample week'!$M$5:$M$204,'Sample week'!$B$5:$B$204,$A18))</f>
        <v/>
      </c>
      <c r="I18" s="14" t="str">
        <f aca="false">IF($A18="","",COUNTIFS('Sample week'!$B$5:$B$204,$A18,'Sample week'!$N$5:$N$204,"?*"))</f>
        <v/>
      </c>
    </row>
    <row r="19" customFormat="false" ht="15" hidden="false" customHeight="false" outlineLevel="0" collapsed="false">
      <c r="A19" s="14" t="str">
        <f aca="false">IF('Sample week'!Q19="","",'Sample week'!Q19)</f>
        <v/>
      </c>
      <c r="B19" s="15" t="str">
        <f aca="false">IF($A19="","",SUMIFS('Sample week'!$G$5:$G$204,'Sample week'!$B$5:$B$204,$A19))</f>
        <v/>
      </c>
      <c r="C19" s="15" t="str">
        <f aca="false">IF($A19="","",SUMIFS('Sample week'!$J$5:$J$204,'Sample week'!$B$5:$B$204,$A19))</f>
        <v/>
      </c>
      <c r="D19" s="15" t="str">
        <f aca="false">IF($A19="","",SUMIFS('Sample week'!$J$5:$J$204,'Sample week'!$B$5:$B$204,$A19,'Sample week'!$C$5:$C$204,"&lt;&gt;"))</f>
        <v/>
      </c>
      <c r="E19" s="15" t="str">
        <f aca="false">IF($A19="","",C19-D19)</f>
        <v/>
      </c>
      <c r="F19" s="15" t="str">
        <f aca="false">IF($A19="","",SUMIFS('Sample week'!$K$5:$K$204,'Sample week'!$B$5:$B$204,$A19))</f>
        <v/>
      </c>
      <c r="G19" s="16" t="str">
        <f aca="false">IF($A19="","",SUMIFS('Sample week'!$L$5:$L$204,'Sample week'!$B$5:$B$204,$A19))</f>
        <v/>
      </c>
      <c r="H19" s="16" t="str">
        <f aca="false">IF($A19="","",SUMIFS('Sample week'!$M$5:$M$204,'Sample week'!$B$5:$B$204,$A19))</f>
        <v/>
      </c>
      <c r="I19" s="14" t="str">
        <f aca="false">IF($A19="","",COUNTIFS('Sample week'!$B$5:$B$204,$A19,'Sample week'!$N$5:$N$204,"?*"))</f>
        <v/>
      </c>
    </row>
    <row r="20" customFormat="false" ht="15" hidden="false" customHeight="false" outlineLevel="0" collapsed="false">
      <c r="A20" s="14" t="str">
        <f aca="false">IF('Sample week'!Q20="","",'Sample week'!Q20)</f>
        <v/>
      </c>
      <c r="B20" s="15" t="str">
        <f aca="false">IF($A20="","",SUMIFS('Sample week'!$G$5:$G$204,'Sample week'!$B$5:$B$204,$A20))</f>
        <v/>
      </c>
      <c r="C20" s="15" t="str">
        <f aca="false">IF($A20="","",SUMIFS('Sample week'!$J$5:$J$204,'Sample week'!$B$5:$B$204,$A20))</f>
        <v/>
      </c>
      <c r="D20" s="15" t="str">
        <f aca="false">IF($A20="","",SUMIFS('Sample week'!$J$5:$J$204,'Sample week'!$B$5:$B$204,$A20,'Sample week'!$C$5:$C$204,"&lt;&gt;"))</f>
        <v/>
      </c>
      <c r="E20" s="15" t="str">
        <f aca="false">IF($A20="","",C20-D20)</f>
        <v/>
      </c>
      <c r="F20" s="15" t="str">
        <f aca="false">IF($A20="","",SUMIFS('Sample week'!$K$5:$K$204,'Sample week'!$B$5:$B$204,$A20))</f>
        <v/>
      </c>
      <c r="G20" s="16" t="str">
        <f aca="false">IF($A20="","",SUMIFS('Sample week'!$L$5:$L$204,'Sample week'!$B$5:$B$204,$A20))</f>
        <v/>
      </c>
      <c r="H20" s="16" t="str">
        <f aca="false">IF($A20="","",SUMIFS('Sample week'!$M$5:$M$204,'Sample week'!$B$5:$B$204,$A20))</f>
        <v/>
      </c>
      <c r="I20" s="14" t="str">
        <f aca="false">IF($A20="","",COUNTIFS('Sample week'!$B$5:$B$204,$A20,'Sample week'!$N$5:$N$204,"?*"))</f>
        <v/>
      </c>
    </row>
    <row r="21" customFormat="false" ht="15" hidden="false" customHeight="false" outlineLevel="0" collapsed="false">
      <c r="A21" s="14" t="str">
        <f aca="false">IF('Sample week'!Q21="","",'Sample week'!Q21)</f>
        <v/>
      </c>
      <c r="B21" s="15" t="str">
        <f aca="false">IF($A21="","",SUMIFS('Sample week'!$G$5:$G$204,'Sample week'!$B$5:$B$204,$A21))</f>
        <v/>
      </c>
      <c r="C21" s="15" t="str">
        <f aca="false">IF($A21="","",SUMIFS('Sample week'!$J$5:$J$204,'Sample week'!$B$5:$B$204,$A21))</f>
        <v/>
      </c>
      <c r="D21" s="15" t="str">
        <f aca="false">IF($A21="","",SUMIFS('Sample week'!$J$5:$J$204,'Sample week'!$B$5:$B$204,$A21,'Sample week'!$C$5:$C$204,"&lt;&gt;"))</f>
        <v/>
      </c>
      <c r="E21" s="15" t="str">
        <f aca="false">IF($A21="","",C21-D21)</f>
        <v/>
      </c>
      <c r="F21" s="15" t="str">
        <f aca="false">IF($A21="","",SUMIFS('Sample week'!$K$5:$K$204,'Sample week'!$B$5:$B$204,$A21))</f>
        <v/>
      </c>
      <c r="G21" s="16" t="str">
        <f aca="false">IF($A21="","",SUMIFS('Sample week'!$L$5:$L$204,'Sample week'!$B$5:$B$204,$A21))</f>
        <v/>
      </c>
      <c r="H21" s="16" t="str">
        <f aca="false">IF($A21="","",SUMIFS('Sample week'!$M$5:$M$204,'Sample week'!$B$5:$B$204,$A21))</f>
        <v/>
      </c>
      <c r="I21" s="14" t="str">
        <f aca="false">IF($A21="","",COUNTIFS('Sample week'!$B$5:$B$204,$A21,'Sample week'!$N$5:$N$204,"?*"))</f>
        <v/>
      </c>
    </row>
    <row r="22" customFormat="false" ht="15" hidden="false" customHeight="false" outlineLevel="0" collapsed="false">
      <c r="A22" s="14" t="str">
        <f aca="false">IF('Sample week'!Q22="","",'Sample week'!Q22)</f>
        <v/>
      </c>
      <c r="B22" s="15" t="str">
        <f aca="false">IF($A22="","",SUMIFS('Sample week'!$G$5:$G$204,'Sample week'!$B$5:$B$204,$A22))</f>
        <v/>
      </c>
      <c r="C22" s="15" t="str">
        <f aca="false">IF($A22="","",SUMIFS('Sample week'!$J$5:$J$204,'Sample week'!$B$5:$B$204,$A22))</f>
        <v/>
      </c>
      <c r="D22" s="15" t="str">
        <f aca="false">IF($A22="","",SUMIFS('Sample week'!$J$5:$J$204,'Sample week'!$B$5:$B$204,$A22,'Sample week'!$C$5:$C$204,"&lt;&gt;"))</f>
        <v/>
      </c>
      <c r="E22" s="15" t="str">
        <f aca="false">IF($A22="","",C22-D22)</f>
        <v/>
      </c>
      <c r="F22" s="15" t="str">
        <f aca="false">IF($A22="","",SUMIFS('Sample week'!$K$5:$K$204,'Sample week'!$B$5:$B$204,$A22))</f>
        <v/>
      </c>
      <c r="G22" s="16" t="str">
        <f aca="false">IF($A22="","",SUMIFS('Sample week'!$L$5:$L$204,'Sample week'!$B$5:$B$204,$A22))</f>
        <v/>
      </c>
      <c r="H22" s="16" t="str">
        <f aca="false">IF($A22="","",SUMIFS('Sample week'!$M$5:$M$204,'Sample week'!$B$5:$B$204,$A22))</f>
        <v/>
      </c>
      <c r="I22" s="14" t="str">
        <f aca="false">IF($A22="","",COUNTIFS('Sample week'!$B$5:$B$204,$A22,'Sample week'!$N$5:$N$204,"?*"))</f>
        <v/>
      </c>
    </row>
    <row r="23" customFormat="false" ht="15" hidden="false" customHeight="false" outlineLevel="0" collapsed="false">
      <c r="A23" s="14" t="str">
        <f aca="false">IF('Sample week'!Q23="","",'Sample week'!Q23)</f>
        <v/>
      </c>
      <c r="B23" s="15" t="str">
        <f aca="false">IF($A23="","",SUMIFS('Sample week'!$G$5:$G$204,'Sample week'!$B$5:$B$204,$A23))</f>
        <v/>
      </c>
      <c r="C23" s="15" t="str">
        <f aca="false">IF($A23="","",SUMIFS('Sample week'!$J$5:$J$204,'Sample week'!$B$5:$B$204,$A23))</f>
        <v/>
      </c>
      <c r="D23" s="15" t="str">
        <f aca="false">IF($A23="","",SUMIFS('Sample week'!$J$5:$J$204,'Sample week'!$B$5:$B$204,$A23,'Sample week'!$C$5:$C$204,"&lt;&gt;"))</f>
        <v/>
      </c>
      <c r="E23" s="15" t="str">
        <f aca="false">IF($A23="","",C23-D23)</f>
        <v/>
      </c>
      <c r="F23" s="15" t="str">
        <f aca="false">IF($A23="","",SUMIFS('Sample week'!$K$5:$K$204,'Sample week'!$B$5:$B$204,$A23))</f>
        <v/>
      </c>
      <c r="G23" s="16" t="str">
        <f aca="false">IF($A23="","",SUMIFS('Sample week'!$L$5:$L$204,'Sample week'!$B$5:$B$204,$A23))</f>
        <v/>
      </c>
      <c r="H23" s="16" t="str">
        <f aca="false">IF($A23="","",SUMIFS('Sample week'!$M$5:$M$204,'Sample week'!$B$5:$B$204,$A23))</f>
        <v/>
      </c>
      <c r="I23" s="14" t="str">
        <f aca="false">IF($A23="","",COUNTIFS('Sample week'!$B$5:$B$204,$A23,'Sample week'!$N$5:$N$204,"?*"))</f>
        <v/>
      </c>
    </row>
    <row r="24" customFormat="false" ht="15" hidden="false" customHeight="false" outlineLevel="0" collapsed="false">
      <c r="A24" s="14" t="str">
        <f aca="false">IF('Sample week'!Q24="","",'Sample week'!Q24)</f>
        <v/>
      </c>
      <c r="B24" s="15" t="str">
        <f aca="false">IF($A24="","",SUMIFS('Sample week'!$G$5:$G$204,'Sample week'!$B$5:$B$204,$A24))</f>
        <v/>
      </c>
      <c r="C24" s="15" t="str">
        <f aca="false">IF($A24="","",SUMIFS('Sample week'!$J$5:$J$204,'Sample week'!$B$5:$B$204,$A24))</f>
        <v/>
      </c>
      <c r="D24" s="15" t="str">
        <f aca="false">IF($A24="","",SUMIFS('Sample week'!$J$5:$J$204,'Sample week'!$B$5:$B$204,$A24,'Sample week'!$C$5:$C$204,"&lt;&gt;"))</f>
        <v/>
      </c>
      <c r="E24" s="15" t="str">
        <f aca="false">IF($A24="","",C24-D24)</f>
        <v/>
      </c>
      <c r="F24" s="15" t="str">
        <f aca="false">IF($A24="","",SUMIFS('Sample week'!$K$5:$K$204,'Sample week'!$B$5:$B$204,$A24))</f>
        <v/>
      </c>
      <c r="G24" s="16" t="str">
        <f aca="false">IF($A24="","",SUMIFS('Sample week'!$L$5:$L$204,'Sample week'!$B$5:$B$204,$A24))</f>
        <v/>
      </c>
      <c r="H24" s="16" t="str">
        <f aca="false">IF($A24="","",SUMIFS('Sample week'!$M$5:$M$204,'Sample week'!$B$5:$B$204,$A24))</f>
        <v/>
      </c>
      <c r="I24" s="14" t="str">
        <f aca="false">IF($A24="","",COUNTIFS('Sample week'!$B$5:$B$204,$A24,'Sample week'!$N$5:$N$204,"?*"))</f>
        <v/>
      </c>
    </row>
    <row r="25" customFormat="false" ht="15" hidden="false" customHeight="false" outlineLevel="0" collapsed="false">
      <c r="A25" s="14" t="str">
        <f aca="false">IF('Sample week'!Q25="","",'Sample week'!Q25)</f>
        <v/>
      </c>
      <c r="B25" s="15" t="str">
        <f aca="false">IF($A25="","",SUMIFS('Sample week'!$G$5:$G$204,'Sample week'!$B$5:$B$204,$A25))</f>
        <v/>
      </c>
      <c r="C25" s="15" t="str">
        <f aca="false">IF($A25="","",SUMIFS('Sample week'!$J$5:$J$204,'Sample week'!$B$5:$B$204,$A25))</f>
        <v/>
      </c>
      <c r="D25" s="15" t="str">
        <f aca="false">IF($A25="","",SUMIFS('Sample week'!$J$5:$J$204,'Sample week'!$B$5:$B$204,$A25,'Sample week'!$C$5:$C$204,"&lt;&gt;"))</f>
        <v/>
      </c>
      <c r="E25" s="15" t="str">
        <f aca="false">IF($A25="","",C25-D25)</f>
        <v/>
      </c>
      <c r="F25" s="15" t="str">
        <f aca="false">IF($A25="","",SUMIFS('Sample week'!$K$5:$K$204,'Sample week'!$B$5:$B$204,$A25))</f>
        <v/>
      </c>
      <c r="G25" s="16" t="str">
        <f aca="false">IF($A25="","",SUMIFS('Sample week'!$L$5:$L$204,'Sample week'!$B$5:$B$204,$A25))</f>
        <v/>
      </c>
      <c r="H25" s="16" t="str">
        <f aca="false">IF($A25="","",SUMIFS('Sample week'!$M$5:$M$204,'Sample week'!$B$5:$B$204,$A25))</f>
        <v/>
      </c>
      <c r="I25" s="14" t="str">
        <f aca="false">IF($A25="","",COUNTIFS('Sample week'!$B$5:$B$204,$A25,'Sample week'!$N$5:$N$204,"?*"))</f>
        <v/>
      </c>
    </row>
    <row r="26" customFormat="false" ht="15" hidden="false" customHeight="false" outlineLevel="0" collapsed="false">
      <c r="A26" s="14" t="str">
        <f aca="false">IF('Sample week'!Q26="","",'Sample week'!Q26)</f>
        <v/>
      </c>
      <c r="B26" s="15" t="str">
        <f aca="false">IF($A26="","",SUMIFS('Sample week'!$G$5:$G$204,'Sample week'!$B$5:$B$204,$A26))</f>
        <v/>
      </c>
      <c r="C26" s="15" t="str">
        <f aca="false">IF($A26="","",SUMIFS('Sample week'!$J$5:$J$204,'Sample week'!$B$5:$B$204,$A26))</f>
        <v/>
      </c>
      <c r="D26" s="15" t="str">
        <f aca="false">IF($A26="","",SUMIFS('Sample week'!$J$5:$J$204,'Sample week'!$B$5:$B$204,$A26,'Sample week'!$C$5:$C$204,"&lt;&gt;"))</f>
        <v/>
      </c>
      <c r="E26" s="15" t="str">
        <f aca="false">IF($A26="","",C26-D26)</f>
        <v/>
      </c>
      <c r="F26" s="15" t="str">
        <f aca="false">IF($A26="","",SUMIFS('Sample week'!$K$5:$K$204,'Sample week'!$B$5:$B$204,$A26))</f>
        <v/>
      </c>
      <c r="G26" s="16" t="str">
        <f aca="false">IF($A26="","",SUMIFS('Sample week'!$L$5:$L$204,'Sample week'!$B$5:$B$204,$A26))</f>
        <v/>
      </c>
      <c r="H26" s="16" t="str">
        <f aca="false">IF($A26="","",SUMIFS('Sample week'!$M$5:$M$204,'Sample week'!$B$5:$B$204,$A26))</f>
        <v/>
      </c>
      <c r="I26" s="14" t="str">
        <f aca="false">IF($A26="","",COUNTIFS('Sample week'!$B$5:$B$204,$A26,'Sample week'!$N$5:$N$204,"?*"))</f>
        <v/>
      </c>
    </row>
    <row r="27" customFormat="false" ht="15" hidden="false" customHeight="false" outlineLevel="0" collapsed="false">
      <c r="A27" s="14" t="str">
        <f aca="false">IF('Sample week'!Q27="","",'Sample week'!Q27)</f>
        <v/>
      </c>
      <c r="B27" s="15" t="str">
        <f aca="false">IF($A27="","",SUMIFS('Sample week'!$G$5:$G$204,'Sample week'!$B$5:$B$204,$A27))</f>
        <v/>
      </c>
      <c r="C27" s="15" t="str">
        <f aca="false">IF($A27="","",SUMIFS('Sample week'!$J$5:$J$204,'Sample week'!$B$5:$B$204,$A27))</f>
        <v/>
      </c>
      <c r="D27" s="15" t="str">
        <f aca="false">IF($A27="","",SUMIFS('Sample week'!$J$5:$J$204,'Sample week'!$B$5:$B$204,$A27,'Sample week'!$C$5:$C$204,"&lt;&gt;"))</f>
        <v/>
      </c>
      <c r="E27" s="15" t="str">
        <f aca="false">IF($A27="","",C27-D27)</f>
        <v/>
      </c>
      <c r="F27" s="15" t="str">
        <f aca="false">IF($A27="","",SUMIFS('Sample week'!$K$5:$K$204,'Sample week'!$B$5:$B$204,$A27))</f>
        <v/>
      </c>
      <c r="G27" s="16" t="str">
        <f aca="false">IF($A27="","",SUMIFS('Sample week'!$L$5:$L$204,'Sample week'!$B$5:$B$204,$A27))</f>
        <v/>
      </c>
      <c r="H27" s="16" t="str">
        <f aca="false">IF($A27="","",SUMIFS('Sample week'!$M$5:$M$204,'Sample week'!$B$5:$B$204,$A27))</f>
        <v/>
      </c>
      <c r="I27" s="14" t="str">
        <f aca="false">IF($A27="","",COUNTIFS('Sample week'!$B$5:$B$204,$A27,'Sample week'!$N$5:$N$204,"?*"))</f>
        <v/>
      </c>
    </row>
    <row r="28" customFormat="false" ht="15" hidden="false" customHeight="false" outlineLevel="0" collapsed="false">
      <c r="A28" s="14" t="str">
        <f aca="false">IF('Sample week'!Q28="","",'Sample week'!Q28)</f>
        <v/>
      </c>
      <c r="B28" s="15" t="str">
        <f aca="false">IF($A28="","",SUMIFS('Sample week'!$G$5:$G$204,'Sample week'!$B$5:$B$204,$A28))</f>
        <v/>
      </c>
      <c r="C28" s="15" t="str">
        <f aca="false">IF($A28="","",SUMIFS('Sample week'!$J$5:$J$204,'Sample week'!$B$5:$B$204,$A28))</f>
        <v/>
      </c>
      <c r="D28" s="15" t="str">
        <f aca="false">IF($A28="","",SUMIFS('Sample week'!$J$5:$J$204,'Sample week'!$B$5:$B$204,$A28,'Sample week'!$C$5:$C$204,"&lt;&gt;"))</f>
        <v/>
      </c>
      <c r="E28" s="15" t="str">
        <f aca="false">IF($A28="","",C28-D28)</f>
        <v/>
      </c>
      <c r="F28" s="15" t="str">
        <f aca="false">IF($A28="","",SUMIFS('Sample week'!$K$5:$K$204,'Sample week'!$B$5:$B$204,$A28))</f>
        <v/>
      </c>
      <c r="G28" s="16" t="str">
        <f aca="false">IF($A28="","",SUMIFS('Sample week'!$L$5:$L$204,'Sample week'!$B$5:$B$204,$A28))</f>
        <v/>
      </c>
      <c r="H28" s="16" t="str">
        <f aca="false">IF($A28="","",SUMIFS('Sample week'!$M$5:$M$204,'Sample week'!$B$5:$B$204,$A28))</f>
        <v/>
      </c>
      <c r="I28" s="14" t="str">
        <f aca="false">IF($A28="","",COUNTIFS('Sample week'!$B$5:$B$204,$A28,'Sample week'!$N$5:$N$204,"?*"))</f>
        <v/>
      </c>
    </row>
    <row r="29" customFormat="false" ht="15" hidden="false" customHeight="false" outlineLevel="0" collapsed="false">
      <c r="A29" s="17" t="s">
        <v>50</v>
      </c>
      <c r="B29" s="18" t="n">
        <f aca="false">SUM(B5:B28)</f>
        <v>150.5</v>
      </c>
      <c r="C29" s="18" t="n">
        <f aca="false">SUM(C5:C28)</f>
        <v>146.5</v>
      </c>
      <c r="D29" s="18" t="n">
        <f aca="false">SUM(D5:D28)</f>
        <v>143.5</v>
      </c>
      <c r="E29" s="18" t="n">
        <f aca="false">SUM(E5:E28)</f>
        <v>3</v>
      </c>
      <c r="F29" s="18" t="n">
        <f aca="false">SUM(F5:F28)</f>
        <v>4</v>
      </c>
      <c r="G29" s="19" t="n">
        <f aca="false">SUM(G5:G28)</f>
        <v>7325</v>
      </c>
      <c r="H29" s="19" t="n">
        <f aca="false">SUM(H5:H28)</f>
        <v>7149</v>
      </c>
      <c r="I29" s="20" t="n">
        <f aca="false">SUM(I5:I28)</f>
        <v>1</v>
      </c>
    </row>
    <row r="31" customFormat="false" ht="15" hidden="false" customHeight="false" outlineLevel="0" collapsed="false">
      <c r="A31" s="21" t="s">
        <v>51</v>
      </c>
    </row>
    <row r="32" customFormat="false" ht="15" hidden="false" customHeight="false" outlineLevel="0" collapsed="false">
      <c r="A32" s="22" t="s">
        <v>52</v>
      </c>
      <c r="B32" s="23" t="n">
        <f aca="false">B29</f>
        <v>150.5</v>
      </c>
    </row>
    <row r="33" customFormat="false" ht="15" hidden="false" customHeight="false" outlineLevel="0" collapsed="false">
      <c r="A33" s="22" t="s">
        <v>53</v>
      </c>
      <c r="B33" s="23" t="n">
        <f aca="false">D29</f>
        <v>143.5</v>
      </c>
    </row>
    <row r="34" customFormat="false" ht="15" hidden="false" customHeight="false" outlineLevel="0" collapsed="false">
      <c r="A34" s="22" t="s">
        <v>54</v>
      </c>
      <c r="B34" s="23" t="n">
        <f aca="false">E29</f>
        <v>3</v>
      </c>
    </row>
    <row r="35" customFormat="false" ht="15" hidden="false" customHeight="false" outlineLevel="0" collapsed="false">
      <c r="A35" s="22" t="s">
        <v>55</v>
      </c>
      <c r="B35" s="23" t="n">
        <f aca="false">F29</f>
        <v>4</v>
      </c>
    </row>
    <row r="36" customFormat="false" ht="15" hidden="false" customHeight="false" outlineLevel="0" collapsed="false">
      <c r="A36" s="21" t="s">
        <v>56</v>
      </c>
      <c r="B36" s="21" t="str">
        <f aca="false">IF(ABS(B29-(C29+F29))&lt;0.005,"Yes","No")</f>
        <v>Yes</v>
      </c>
    </row>
    <row r="37" customFormat="false" ht="15" hidden="false" customHeight="false" outlineLevel="0" collapsed="false">
      <c r="A37" s="21" t="s">
        <v>57</v>
      </c>
      <c r="B37" s="21" t="str">
        <f aca="false">IF(ABS(SUM('Sample week'!$G$5:$G$204)-B29)&lt;0.005,"Yes","No")</f>
        <v>Yes</v>
      </c>
    </row>
    <row r="38" customFormat="false" ht="15" hidden="false" customHeight="false" outlineLevel="0" collapsed="false">
      <c r="A38" s="21" t="s">
        <v>58</v>
      </c>
      <c r="B38" s="21" t="str">
        <f aca="false">IF(I29=0,"Yes","No")</f>
        <v>No</v>
      </c>
    </row>
  </sheetData>
  <mergeCells count="1">
    <mergeCell ref="A2:I2"/>
  </mergeCells>
  <conditionalFormatting sqref="B36">
    <cfRule type="expression" priority="2" aboveAverage="0" equalAverage="0" bottom="0" percent="0" rank="0" text="" dxfId="1">
      <formula>LEFT(B36,3)="Yes"</formula>
    </cfRule>
    <cfRule type="expression" priority="3" aboveAverage="0" equalAverage="0" bottom="0" percent="0" rank="0" text="" dxfId="2">
      <formula>LEFT(B36,2)="No"</formula>
    </cfRule>
  </conditionalFormatting>
  <conditionalFormatting sqref="B37">
    <cfRule type="expression" priority="4" aboveAverage="0" equalAverage="0" bottom="0" percent="0" rank="0" text="" dxfId="1">
      <formula>LEFT(B37,3)="Yes"</formula>
    </cfRule>
    <cfRule type="expression" priority="5" aboveAverage="0" equalAverage="0" bottom="0" percent="0" rank="0" text="" dxfId="2">
      <formula>LEFT(B37,2)="No"</formula>
    </cfRule>
  </conditionalFormatting>
  <conditionalFormatting sqref="B38">
    <cfRule type="expression" priority="6" aboveAverage="0" equalAverage="0" bottom="0" percent="0" rank="0" text="" dxfId="1">
      <formula>LEFT(B38,3)="Yes"</formula>
    </cfRule>
    <cfRule type="expression" priority="7" aboveAverage="0" equalAverage="0" bottom="0" percent="0" rank="0" text="" dxfId="2">
      <formula>LEFT(B38,2)="No"</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000"/>
    <pageSetUpPr fitToPage="true"/>
  </sheetPr>
  <dimension ref="A1:G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36"/>
    <col collapsed="false" customWidth="true" hidden="false" outlineLevel="0" max="3" min="3" style="0" width="14"/>
    <col collapsed="false" customWidth="true" hidden="false" outlineLevel="0" max="4" min="4" style="0" width="11"/>
    <col collapsed="false" customWidth="true" hidden="false" outlineLevel="0" max="5" min="5" style="0" width="16"/>
    <col collapsed="false" customWidth="true" hidden="false" outlineLevel="0" max="6" min="6" style="0" width="13"/>
    <col collapsed="false" customWidth="true" hidden="false" outlineLevel="0" max="7" min="7" style="0" width="8"/>
  </cols>
  <sheetData>
    <row r="1" customFormat="false" ht="18.55" hidden="false" customHeight="false" outlineLevel="0" collapsed="false">
      <c r="A1" s="25" t="s">
        <v>101</v>
      </c>
    </row>
    <row r="2" customFormat="false" ht="48" hidden="false" customHeight="true" outlineLevel="0" collapsed="false">
      <c r="A2" s="26" t="s">
        <v>102</v>
      </c>
      <c r="B2" s="26"/>
      <c r="C2" s="26"/>
      <c r="D2" s="26"/>
      <c r="E2" s="26"/>
      <c r="F2" s="26"/>
      <c r="G2" s="26"/>
    </row>
    <row r="4" customFormat="false" ht="33.75" hidden="false" customHeight="true" outlineLevel="0" collapsed="false">
      <c r="A4" s="6" t="s">
        <v>32</v>
      </c>
      <c r="B4" s="6" t="s">
        <v>61</v>
      </c>
      <c r="C4" s="6" t="s">
        <v>62</v>
      </c>
      <c r="D4" s="6" t="s">
        <v>39</v>
      </c>
      <c r="E4" s="6" t="s">
        <v>63</v>
      </c>
      <c r="F4" s="6" t="s">
        <v>42</v>
      </c>
      <c r="G4" s="6" t="s">
        <v>64</v>
      </c>
    </row>
    <row r="5" customFormat="false" ht="15" hidden="false" customHeight="false" outlineLevel="0" collapsed="false">
      <c r="A5" s="7" t="s">
        <v>85</v>
      </c>
      <c r="B5" s="7" t="s">
        <v>103</v>
      </c>
      <c r="C5" s="7" t="n">
        <v>56</v>
      </c>
      <c r="D5" s="15" t="n">
        <f aca="false">IF($A5="","",SUMIFS('Sample week'!$J$5:$J$204,'Sample week'!$C$5:$C$204,$A5))</f>
        <v>64</v>
      </c>
      <c r="E5" s="24" t="n">
        <f aca="false">IF(OR($A5="",$C5=""),"",D5-C5)</f>
        <v>8</v>
      </c>
      <c r="F5" s="16" t="n">
        <f aca="false">IF($A5="","",SUMIFS('Sample week'!$M$5:$M$204,'Sample week'!$C$5:$C$204,$A5))</f>
        <v>3392</v>
      </c>
      <c r="G5" s="14" t="n">
        <f aca="false">IF($A5="","",COUNTIFS('Sample week'!$C$5:$C$204,$A5,'Sample week'!$H$5:$H$204,"Job"))</f>
        <v>8</v>
      </c>
    </row>
    <row r="6" customFormat="false" ht="15" hidden="false" customHeight="false" outlineLevel="0" collapsed="false">
      <c r="A6" s="7" t="s">
        <v>90</v>
      </c>
      <c r="B6" s="7" t="s">
        <v>104</v>
      </c>
      <c r="C6" s="7" t="n">
        <v>80</v>
      </c>
      <c r="D6" s="15" t="n">
        <f aca="false">IF($A6="","",SUMIFS('Sample week'!$J$5:$J$204,'Sample week'!$C$5:$C$204,$A6))</f>
        <v>79.5</v>
      </c>
      <c r="E6" s="24" t="n">
        <f aca="false">IF(OR($A6="",$C6=""),"",D6-C6)</f>
        <v>-0.5</v>
      </c>
      <c r="F6" s="16" t="n">
        <f aca="false">IF($A6="","",SUMIFS('Sample week'!$M$5:$M$204,'Sample week'!$C$5:$C$204,$A6))</f>
        <v>3571</v>
      </c>
      <c r="G6" s="14" t="n">
        <f aca="false">IF($A6="","",COUNTIFS('Sample week'!$C$5:$C$204,$A6,'Sample week'!$H$5:$H$204,"Job"))</f>
        <v>10</v>
      </c>
    </row>
    <row r="7" customFormat="false" ht="15" hidden="false" customHeight="false" outlineLevel="0" collapsed="false">
      <c r="A7" s="7"/>
      <c r="B7" s="7"/>
      <c r="C7" s="7"/>
      <c r="D7" s="15" t="str">
        <f aca="false">IF($A7="","",SUMIFS('Sample week'!$J$5:$J$204,'Sample week'!$C$5:$C$204,$A7))</f>
        <v/>
      </c>
      <c r="E7" s="24" t="str">
        <f aca="false">IF(OR($A7="",$C7=""),"",D7-C7)</f>
        <v/>
      </c>
      <c r="F7" s="16" t="str">
        <f aca="false">IF($A7="","",SUMIFS('Sample week'!$M$5:$M$204,'Sample week'!$C$5:$C$204,$A7))</f>
        <v/>
      </c>
      <c r="G7" s="14" t="str">
        <f aca="false">IF($A7="","",COUNTIFS('Sample week'!$C$5:$C$204,$A7,'Sample week'!$H$5:$H$204,"Job"))</f>
        <v/>
      </c>
    </row>
    <row r="8" customFormat="false" ht="15" hidden="false" customHeight="false" outlineLevel="0" collapsed="false">
      <c r="A8" s="7"/>
      <c r="B8" s="7"/>
      <c r="C8" s="7"/>
      <c r="D8" s="15" t="str">
        <f aca="false">IF($A8="","",SUMIFS('Sample week'!$J$5:$J$204,'Sample week'!$C$5:$C$204,$A8))</f>
        <v/>
      </c>
      <c r="E8" s="24" t="str">
        <f aca="false">IF(OR($A8="",$C8=""),"",D8-C8)</f>
        <v/>
      </c>
      <c r="F8" s="16" t="str">
        <f aca="false">IF($A8="","",SUMIFS('Sample week'!$M$5:$M$204,'Sample week'!$C$5:$C$204,$A8))</f>
        <v/>
      </c>
      <c r="G8" s="14" t="str">
        <f aca="false">IF($A8="","",COUNTIFS('Sample week'!$C$5:$C$204,$A8,'Sample week'!$H$5:$H$204,"Job"))</f>
        <v/>
      </c>
    </row>
    <row r="9" customFormat="false" ht="15" hidden="false" customHeight="false" outlineLevel="0" collapsed="false">
      <c r="A9" s="7"/>
      <c r="B9" s="7"/>
      <c r="C9" s="7"/>
      <c r="D9" s="15" t="str">
        <f aca="false">IF($A9="","",SUMIFS('Sample week'!$J$5:$J$204,'Sample week'!$C$5:$C$204,$A9))</f>
        <v/>
      </c>
      <c r="E9" s="24" t="str">
        <f aca="false">IF(OR($A9="",$C9=""),"",D9-C9)</f>
        <v/>
      </c>
      <c r="F9" s="16" t="str">
        <f aca="false">IF($A9="","",SUMIFS('Sample week'!$M$5:$M$204,'Sample week'!$C$5:$C$204,$A9))</f>
        <v/>
      </c>
      <c r="G9" s="14" t="str">
        <f aca="false">IF($A9="","",COUNTIFS('Sample week'!$C$5:$C$204,$A9,'Sample week'!$H$5:$H$204,"Job"))</f>
        <v/>
      </c>
    </row>
    <row r="10" customFormat="false" ht="15" hidden="false" customHeight="false" outlineLevel="0" collapsed="false">
      <c r="A10" s="7"/>
      <c r="B10" s="7"/>
      <c r="C10" s="7"/>
      <c r="D10" s="15" t="str">
        <f aca="false">IF($A10="","",SUMIFS('Sample week'!$J$5:$J$204,'Sample week'!$C$5:$C$204,$A10))</f>
        <v/>
      </c>
      <c r="E10" s="24" t="str">
        <f aca="false">IF(OR($A10="",$C10=""),"",D10-C10)</f>
        <v/>
      </c>
      <c r="F10" s="16" t="str">
        <f aca="false">IF($A10="","",SUMIFS('Sample week'!$M$5:$M$204,'Sample week'!$C$5:$C$204,$A10))</f>
        <v/>
      </c>
      <c r="G10" s="14" t="str">
        <f aca="false">IF($A10="","",COUNTIFS('Sample week'!$C$5:$C$204,$A10,'Sample week'!$H$5:$H$204,"Job"))</f>
        <v/>
      </c>
    </row>
    <row r="11" customFormat="false" ht="15" hidden="false" customHeight="false" outlineLevel="0" collapsed="false">
      <c r="A11" s="7"/>
      <c r="B11" s="7"/>
      <c r="C11" s="7"/>
      <c r="D11" s="15" t="str">
        <f aca="false">IF($A11="","",SUMIFS('Sample week'!$J$5:$J$204,'Sample week'!$C$5:$C$204,$A11))</f>
        <v/>
      </c>
      <c r="E11" s="24" t="str">
        <f aca="false">IF(OR($A11="",$C11=""),"",D11-C11)</f>
        <v/>
      </c>
      <c r="F11" s="16" t="str">
        <f aca="false">IF($A11="","",SUMIFS('Sample week'!$M$5:$M$204,'Sample week'!$C$5:$C$204,$A11))</f>
        <v/>
      </c>
      <c r="G11" s="14" t="str">
        <f aca="false">IF($A11="","",COUNTIFS('Sample week'!$C$5:$C$204,$A11,'Sample week'!$H$5:$H$204,"Job"))</f>
        <v/>
      </c>
    </row>
    <row r="12" customFormat="false" ht="15" hidden="false" customHeight="false" outlineLevel="0" collapsed="false">
      <c r="A12" s="7"/>
      <c r="B12" s="7"/>
      <c r="C12" s="7"/>
      <c r="D12" s="15" t="str">
        <f aca="false">IF($A12="","",SUMIFS('Sample week'!$J$5:$J$204,'Sample week'!$C$5:$C$204,$A12))</f>
        <v/>
      </c>
      <c r="E12" s="24" t="str">
        <f aca="false">IF(OR($A12="",$C12=""),"",D12-C12)</f>
        <v/>
      </c>
      <c r="F12" s="16" t="str">
        <f aca="false">IF($A12="","",SUMIFS('Sample week'!$M$5:$M$204,'Sample week'!$C$5:$C$204,$A12))</f>
        <v/>
      </c>
      <c r="G12" s="14" t="str">
        <f aca="false">IF($A12="","",COUNTIFS('Sample week'!$C$5:$C$204,$A12,'Sample week'!$H$5:$H$204,"Job"))</f>
        <v/>
      </c>
    </row>
    <row r="13" customFormat="false" ht="15" hidden="false" customHeight="false" outlineLevel="0" collapsed="false">
      <c r="A13" s="7"/>
      <c r="B13" s="7"/>
      <c r="C13" s="7"/>
      <c r="D13" s="15" t="str">
        <f aca="false">IF($A13="","",SUMIFS('Sample week'!$J$5:$J$204,'Sample week'!$C$5:$C$204,$A13))</f>
        <v/>
      </c>
      <c r="E13" s="24" t="str">
        <f aca="false">IF(OR($A13="",$C13=""),"",D13-C13)</f>
        <v/>
      </c>
      <c r="F13" s="16" t="str">
        <f aca="false">IF($A13="","",SUMIFS('Sample week'!$M$5:$M$204,'Sample week'!$C$5:$C$204,$A13))</f>
        <v/>
      </c>
      <c r="G13" s="14" t="str">
        <f aca="false">IF($A13="","",COUNTIFS('Sample week'!$C$5:$C$204,$A13,'Sample week'!$H$5:$H$204,"Job"))</f>
        <v/>
      </c>
    </row>
    <row r="14" customFormat="false" ht="15" hidden="false" customHeight="false" outlineLevel="0" collapsed="false">
      <c r="A14" s="7"/>
      <c r="B14" s="7"/>
      <c r="C14" s="7"/>
      <c r="D14" s="15" t="str">
        <f aca="false">IF($A14="","",SUMIFS('Sample week'!$J$5:$J$204,'Sample week'!$C$5:$C$204,$A14))</f>
        <v/>
      </c>
      <c r="E14" s="24" t="str">
        <f aca="false">IF(OR($A14="",$C14=""),"",D14-C14)</f>
        <v/>
      </c>
      <c r="F14" s="16" t="str">
        <f aca="false">IF($A14="","",SUMIFS('Sample week'!$M$5:$M$204,'Sample week'!$C$5:$C$204,$A14))</f>
        <v/>
      </c>
      <c r="G14" s="14" t="str">
        <f aca="false">IF($A14="","",COUNTIFS('Sample week'!$C$5:$C$204,$A14,'Sample week'!$H$5:$H$204,"Job"))</f>
        <v/>
      </c>
    </row>
    <row r="15" customFormat="false" ht="15" hidden="false" customHeight="false" outlineLevel="0" collapsed="false">
      <c r="A15" s="7"/>
      <c r="B15" s="7"/>
      <c r="C15" s="7"/>
      <c r="D15" s="15" t="str">
        <f aca="false">IF($A15="","",SUMIFS('Sample week'!$J$5:$J$204,'Sample week'!$C$5:$C$204,$A15))</f>
        <v/>
      </c>
      <c r="E15" s="24" t="str">
        <f aca="false">IF(OR($A15="",$C15=""),"",D15-C15)</f>
        <v/>
      </c>
      <c r="F15" s="16" t="str">
        <f aca="false">IF($A15="","",SUMIFS('Sample week'!$M$5:$M$204,'Sample week'!$C$5:$C$204,$A15))</f>
        <v/>
      </c>
      <c r="G15" s="14" t="str">
        <f aca="false">IF($A15="","",COUNTIFS('Sample week'!$C$5:$C$204,$A15,'Sample week'!$H$5:$H$204,"Job"))</f>
        <v/>
      </c>
    </row>
    <row r="16" customFormat="false" ht="15" hidden="false" customHeight="false" outlineLevel="0" collapsed="false">
      <c r="A16" s="7"/>
      <c r="B16" s="7"/>
      <c r="C16" s="7"/>
      <c r="D16" s="15" t="str">
        <f aca="false">IF($A16="","",SUMIFS('Sample week'!$J$5:$J$204,'Sample week'!$C$5:$C$204,$A16))</f>
        <v/>
      </c>
      <c r="E16" s="24" t="str">
        <f aca="false">IF(OR($A16="",$C16=""),"",D16-C16)</f>
        <v/>
      </c>
      <c r="F16" s="16" t="str">
        <f aca="false">IF($A16="","",SUMIFS('Sample week'!$M$5:$M$204,'Sample week'!$C$5:$C$204,$A16))</f>
        <v/>
      </c>
      <c r="G16" s="14" t="str">
        <f aca="false">IF($A16="","",COUNTIFS('Sample week'!$C$5:$C$204,$A16,'Sample week'!$H$5:$H$204,"Job"))</f>
        <v/>
      </c>
    </row>
    <row r="17" customFormat="false" ht="15" hidden="false" customHeight="false" outlineLevel="0" collapsed="false">
      <c r="A17" s="7"/>
      <c r="B17" s="7"/>
      <c r="C17" s="7"/>
      <c r="D17" s="15" t="str">
        <f aca="false">IF($A17="","",SUMIFS('Sample week'!$J$5:$J$204,'Sample week'!$C$5:$C$204,$A17))</f>
        <v/>
      </c>
      <c r="E17" s="24" t="str">
        <f aca="false">IF(OR($A17="",$C17=""),"",D17-C17)</f>
        <v/>
      </c>
      <c r="F17" s="16" t="str">
        <f aca="false">IF($A17="","",SUMIFS('Sample week'!$M$5:$M$204,'Sample week'!$C$5:$C$204,$A17))</f>
        <v/>
      </c>
      <c r="G17" s="14" t="str">
        <f aca="false">IF($A17="","",COUNTIFS('Sample week'!$C$5:$C$204,$A17,'Sample week'!$H$5:$H$204,"Job"))</f>
        <v/>
      </c>
    </row>
    <row r="18" customFormat="false" ht="15" hidden="false" customHeight="false" outlineLevel="0" collapsed="false">
      <c r="A18" s="7"/>
      <c r="B18" s="7"/>
      <c r="C18" s="7"/>
      <c r="D18" s="15" t="str">
        <f aca="false">IF($A18="","",SUMIFS('Sample week'!$J$5:$J$204,'Sample week'!$C$5:$C$204,$A18))</f>
        <v/>
      </c>
      <c r="E18" s="24" t="str">
        <f aca="false">IF(OR($A18="",$C18=""),"",D18-C18)</f>
        <v/>
      </c>
      <c r="F18" s="16" t="str">
        <f aca="false">IF($A18="","",SUMIFS('Sample week'!$M$5:$M$204,'Sample week'!$C$5:$C$204,$A18))</f>
        <v/>
      </c>
      <c r="G18" s="14" t="str">
        <f aca="false">IF($A18="","",COUNTIFS('Sample week'!$C$5:$C$204,$A18,'Sample week'!$H$5:$H$204,"Job"))</f>
        <v/>
      </c>
    </row>
    <row r="19" customFormat="false" ht="15" hidden="false" customHeight="false" outlineLevel="0" collapsed="false">
      <c r="A19" s="7"/>
      <c r="B19" s="7"/>
      <c r="C19" s="7"/>
      <c r="D19" s="15" t="str">
        <f aca="false">IF($A19="","",SUMIFS('Sample week'!$J$5:$J$204,'Sample week'!$C$5:$C$204,$A19))</f>
        <v/>
      </c>
      <c r="E19" s="24" t="str">
        <f aca="false">IF(OR($A19="",$C19=""),"",D19-C19)</f>
        <v/>
      </c>
      <c r="F19" s="16" t="str">
        <f aca="false">IF($A19="","",SUMIFS('Sample week'!$M$5:$M$204,'Sample week'!$C$5:$C$204,$A19))</f>
        <v/>
      </c>
      <c r="G19" s="14" t="str">
        <f aca="false">IF($A19="","",COUNTIFS('Sample week'!$C$5:$C$204,$A19,'Sample week'!$H$5:$H$204,"Job"))</f>
        <v/>
      </c>
    </row>
    <row r="20" customFormat="false" ht="15" hidden="false" customHeight="false" outlineLevel="0" collapsed="false">
      <c r="A20" s="7"/>
      <c r="B20" s="7"/>
      <c r="C20" s="7"/>
      <c r="D20" s="15" t="str">
        <f aca="false">IF($A20="","",SUMIFS('Sample week'!$J$5:$J$204,'Sample week'!$C$5:$C$204,$A20))</f>
        <v/>
      </c>
      <c r="E20" s="24" t="str">
        <f aca="false">IF(OR($A20="",$C20=""),"",D20-C20)</f>
        <v/>
      </c>
      <c r="F20" s="16" t="str">
        <f aca="false">IF($A20="","",SUMIFS('Sample week'!$M$5:$M$204,'Sample week'!$C$5:$C$204,$A20))</f>
        <v/>
      </c>
      <c r="G20" s="14" t="str">
        <f aca="false">IF($A20="","",COUNTIFS('Sample week'!$C$5:$C$204,$A20,'Sample week'!$H$5:$H$204,"Job"))</f>
        <v/>
      </c>
    </row>
    <row r="21" customFormat="false" ht="15" hidden="false" customHeight="false" outlineLevel="0" collapsed="false">
      <c r="A21" s="7"/>
      <c r="B21" s="7"/>
      <c r="C21" s="7"/>
      <c r="D21" s="15" t="str">
        <f aca="false">IF($A21="","",SUMIFS('Sample week'!$J$5:$J$204,'Sample week'!$C$5:$C$204,$A21))</f>
        <v/>
      </c>
      <c r="E21" s="24" t="str">
        <f aca="false">IF(OR($A21="",$C21=""),"",D21-C21)</f>
        <v/>
      </c>
      <c r="F21" s="16" t="str">
        <f aca="false">IF($A21="","",SUMIFS('Sample week'!$M$5:$M$204,'Sample week'!$C$5:$C$204,$A21))</f>
        <v/>
      </c>
      <c r="G21" s="14" t="str">
        <f aca="false">IF($A21="","",COUNTIFS('Sample week'!$C$5:$C$204,$A21,'Sample week'!$H$5:$H$204,"Job"))</f>
        <v/>
      </c>
    </row>
    <row r="22" customFormat="false" ht="15" hidden="false" customHeight="false" outlineLevel="0" collapsed="false">
      <c r="A22" s="7"/>
      <c r="B22" s="7"/>
      <c r="C22" s="7"/>
      <c r="D22" s="15" t="str">
        <f aca="false">IF($A22="","",SUMIFS('Sample week'!$J$5:$J$204,'Sample week'!$C$5:$C$204,$A22))</f>
        <v/>
      </c>
      <c r="E22" s="24" t="str">
        <f aca="false">IF(OR($A22="",$C22=""),"",D22-C22)</f>
        <v/>
      </c>
      <c r="F22" s="16" t="str">
        <f aca="false">IF($A22="","",SUMIFS('Sample week'!$M$5:$M$204,'Sample week'!$C$5:$C$204,$A22))</f>
        <v/>
      </c>
      <c r="G22" s="14" t="str">
        <f aca="false">IF($A22="","",COUNTIFS('Sample week'!$C$5:$C$204,$A22,'Sample week'!$H$5:$H$204,"Job"))</f>
        <v/>
      </c>
    </row>
    <row r="23" customFormat="false" ht="15" hidden="false" customHeight="false" outlineLevel="0" collapsed="false">
      <c r="A23" s="7"/>
      <c r="B23" s="7"/>
      <c r="C23" s="7"/>
      <c r="D23" s="15" t="str">
        <f aca="false">IF($A23="","",SUMIFS('Sample week'!$J$5:$J$204,'Sample week'!$C$5:$C$204,$A23))</f>
        <v/>
      </c>
      <c r="E23" s="24" t="str">
        <f aca="false">IF(OR($A23="",$C23=""),"",D23-C23)</f>
        <v/>
      </c>
      <c r="F23" s="16" t="str">
        <f aca="false">IF($A23="","",SUMIFS('Sample week'!$M$5:$M$204,'Sample week'!$C$5:$C$204,$A23))</f>
        <v/>
      </c>
      <c r="G23" s="14" t="str">
        <f aca="false">IF($A23="","",COUNTIFS('Sample week'!$C$5:$C$204,$A23,'Sample week'!$H$5:$H$204,"Job"))</f>
        <v/>
      </c>
    </row>
    <row r="24" customFormat="false" ht="15" hidden="false" customHeight="false" outlineLevel="0" collapsed="false">
      <c r="A24" s="7"/>
      <c r="B24" s="7"/>
      <c r="C24" s="7"/>
      <c r="D24" s="15" t="str">
        <f aca="false">IF($A24="","",SUMIFS('Sample week'!$J$5:$J$204,'Sample week'!$C$5:$C$204,$A24))</f>
        <v/>
      </c>
      <c r="E24" s="24" t="str">
        <f aca="false">IF(OR($A24="",$C24=""),"",D24-C24)</f>
        <v/>
      </c>
      <c r="F24" s="16" t="str">
        <f aca="false">IF($A24="","",SUMIFS('Sample week'!$M$5:$M$204,'Sample week'!$C$5:$C$204,$A24))</f>
        <v/>
      </c>
      <c r="G24" s="14" t="str">
        <f aca="false">IF($A24="","",COUNTIFS('Sample week'!$C$5:$C$204,$A24,'Sample week'!$H$5:$H$204,"Job"))</f>
        <v/>
      </c>
    </row>
    <row r="25" customFormat="false" ht="15" hidden="false" customHeight="false" outlineLevel="0" collapsed="false">
      <c r="A25" s="7"/>
      <c r="B25" s="7"/>
      <c r="C25" s="7"/>
      <c r="D25" s="15" t="str">
        <f aca="false">IF($A25="","",SUMIFS('Sample week'!$J$5:$J$204,'Sample week'!$C$5:$C$204,$A25))</f>
        <v/>
      </c>
      <c r="E25" s="24" t="str">
        <f aca="false">IF(OR($A25="",$C25=""),"",D25-C25)</f>
        <v/>
      </c>
      <c r="F25" s="16" t="str">
        <f aca="false">IF($A25="","",SUMIFS('Sample week'!$M$5:$M$204,'Sample week'!$C$5:$C$204,$A25))</f>
        <v/>
      </c>
      <c r="G25" s="14" t="str">
        <f aca="false">IF($A25="","",COUNTIFS('Sample week'!$C$5:$C$204,$A25,'Sample week'!$H$5:$H$204,"Job"))</f>
        <v/>
      </c>
    </row>
    <row r="26" customFormat="false" ht="15" hidden="false" customHeight="false" outlineLevel="0" collapsed="false">
      <c r="A26" s="7"/>
      <c r="B26" s="7"/>
      <c r="C26" s="7"/>
      <c r="D26" s="15" t="str">
        <f aca="false">IF($A26="","",SUMIFS('Sample week'!$J$5:$J$204,'Sample week'!$C$5:$C$204,$A26))</f>
        <v/>
      </c>
      <c r="E26" s="24" t="str">
        <f aca="false">IF(OR($A26="",$C26=""),"",D26-C26)</f>
        <v/>
      </c>
      <c r="F26" s="16" t="str">
        <f aca="false">IF($A26="","",SUMIFS('Sample week'!$M$5:$M$204,'Sample week'!$C$5:$C$204,$A26))</f>
        <v/>
      </c>
      <c r="G26" s="14" t="str">
        <f aca="false">IF($A26="","",COUNTIFS('Sample week'!$C$5:$C$204,$A26,'Sample week'!$H$5:$H$204,"Job"))</f>
        <v/>
      </c>
    </row>
    <row r="27" customFormat="false" ht="15" hidden="false" customHeight="false" outlineLevel="0" collapsed="false">
      <c r="A27" s="7"/>
      <c r="B27" s="7"/>
      <c r="C27" s="7"/>
      <c r="D27" s="15" t="str">
        <f aca="false">IF($A27="","",SUMIFS('Sample week'!$J$5:$J$204,'Sample week'!$C$5:$C$204,$A27))</f>
        <v/>
      </c>
      <c r="E27" s="24" t="str">
        <f aca="false">IF(OR($A27="",$C27=""),"",D27-C27)</f>
        <v/>
      </c>
      <c r="F27" s="16" t="str">
        <f aca="false">IF($A27="","",SUMIFS('Sample week'!$M$5:$M$204,'Sample week'!$C$5:$C$204,$A27))</f>
        <v/>
      </c>
      <c r="G27" s="14" t="str">
        <f aca="false">IF($A27="","",COUNTIFS('Sample week'!$C$5:$C$204,$A27,'Sample week'!$H$5:$H$204,"Job"))</f>
        <v/>
      </c>
    </row>
    <row r="28" customFormat="false" ht="15" hidden="false" customHeight="false" outlineLevel="0" collapsed="false">
      <c r="A28" s="7"/>
      <c r="B28" s="7"/>
      <c r="C28" s="7"/>
      <c r="D28" s="15" t="str">
        <f aca="false">IF($A28="","",SUMIFS('Sample week'!$J$5:$J$204,'Sample week'!$C$5:$C$204,$A28))</f>
        <v/>
      </c>
      <c r="E28" s="24" t="str">
        <f aca="false">IF(OR($A28="",$C28=""),"",D28-C28)</f>
        <v/>
      </c>
      <c r="F28" s="16" t="str">
        <f aca="false">IF($A28="","",SUMIFS('Sample week'!$M$5:$M$204,'Sample week'!$C$5:$C$204,$A28))</f>
        <v/>
      </c>
      <c r="G28" s="14" t="str">
        <f aca="false">IF($A28="","",COUNTIFS('Sample week'!$C$5:$C$204,$A28,'Sample week'!$H$5:$H$204,"Job"))</f>
        <v/>
      </c>
    </row>
    <row r="29" customFormat="false" ht="15" hidden="false" customHeight="false" outlineLevel="0" collapsed="false">
      <c r="A29" s="17" t="s">
        <v>65</v>
      </c>
      <c r="B29" s="17" t="s">
        <v>66</v>
      </c>
      <c r="C29" s="17"/>
      <c r="D29" s="18" t="n">
        <f aca="false">SUM('Sample week'!$J$5:$J$204)-SUM(D5:D28)</f>
        <v>3</v>
      </c>
      <c r="E29" s="17"/>
      <c r="F29" s="19" t="n">
        <f aca="false">SUM('Sample week'!$M$5:$M$204)-SUM(F5:F28)</f>
        <v>186</v>
      </c>
      <c r="G29" s="17"/>
    </row>
    <row r="30" customFormat="false" ht="15" hidden="false" customHeight="false" outlineLevel="0" collapsed="false">
      <c r="A30" s="17" t="s">
        <v>50</v>
      </c>
      <c r="B30" s="17"/>
      <c r="C30" s="17"/>
      <c r="D30" s="18" t="n">
        <f aca="false">SUM(D5:D29)</f>
        <v>146.5</v>
      </c>
      <c r="E30" s="17"/>
      <c r="F30" s="19" t="n">
        <f aca="false">SUM(F5:F29)</f>
        <v>7149</v>
      </c>
      <c r="G30" s="17"/>
    </row>
    <row r="32" customFormat="false" ht="15" hidden="false" customHeight="false" outlineLevel="0" collapsed="false">
      <c r="A32" s="21" t="s">
        <v>67</v>
      </c>
      <c r="B32" s="21" t="str">
        <f aca="false">IF(D29&lt;0.005,"Yes","No")</f>
        <v>No</v>
      </c>
    </row>
  </sheetData>
  <mergeCells count="1">
    <mergeCell ref="A2:G2"/>
  </mergeCells>
  <conditionalFormatting sqref="B32">
    <cfRule type="expression" priority="2" aboveAverage="0" equalAverage="0" bottom="0" percent="0" rank="0" text="" dxfId="1">
      <formula>LEFT(B32,3)="Yes"</formula>
    </cfRule>
    <cfRule type="expression" priority="3" aboveAverage="0" equalAverage="0" bottom="0" percent="0" rank="0" text="" dxfId="2">
      <formula>LEFT(B32,2)="No"</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2026-10-30T23:07:15Z</dcterms:created>
  <dc:creator>Works Better</dc:creator>
  <dc:description/>
  <dc:language>en-US</dc:language>
  <cp:lastModifiedBy/>
  <dcterms:modified xsi:type="dcterms:W3CDTF">2026-10-30T23:07:16Z</dcterms:modified>
  <cp:revision>0</cp:revision>
  <dc:subject>Splits payroll hours from job hours for a trade crew</dc:subject>
  <dc:title>Crew timesheet: payroll hours and job hours</dc:title>
</cp:coreProperties>
</file>

<file path=docProps/custom.xml><?xml version="1.0" encoding="utf-8"?>
<Properties xmlns="http://schemas.openxmlformats.org/officeDocument/2006/custom-properties" xmlns:vt="http://schemas.openxmlformats.org/officeDocument/2006/docPropsVTypes"/>
</file>